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40" windowWidth="11940" windowHeight="3285" tabRatio="871" firstSheet="2" activeTab="2"/>
  </bookViews>
  <sheets>
    <sheet name="RECLAMOS" sheetId="1" state="hidden" r:id="rId1"/>
    <sheet name="RECLAMOS (2)" sheetId="2" state="hidden" r:id="rId2"/>
    <sheet name="Indice" sheetId="3" r:id="rId3"/>
    <sheet name="Total Reclamos" sheetId="4" r:id="rId4"/>
    <sheet name="Reclamos Superintendencia" sheetId="5" r:id="rId5"/>
    <sheet name="Reclamos Arbitrales" sheetId="6" r:id="rId6"/>
    <sheet name="Reclamos por Aseguradora" sheetId="7" r:id="rId7"/>
    <sheet name="Reclamos Resueltos por Fallo" sheetId="8" r:id="rId8"/>
    <sheet name="Sanciones y Multas" sheetId="9" r:id="rId9"/>
  </sheets>
  <externalReferences>
    <externalReference r:id="rId12"/>
  </externalReferences>
  <definedNames>
    <definedName name="_Fill" localSheetId="2" hidden="1">'[1]Cotizantes x isapre'!#REF!</definedName>
    <definedName name="_Fill" hidden="1">#REF!</definedName>
    <definedName name="_Key1" hidden="1">#REF!</definedName>
    <definedName name="_Order1" localSheetId="2" hidden="1">255</definedName>
    <definedName name="_Order1" hidden="1">255</definedName>
    <definedName name="_Order2" localSheetId="2" hidden="1">255</definedName>
    <definedName name="_Order2" hidden="1">255</definedName>
    <definedName name="_Order3" hidden="1">0</definedName>
    <definedName name="_Sort" hidden="1">#REF!</definedName>
    <definedName name="A_impresión_IM" localSheetId="8">'Sanciones y Multas'!#REF!</definedName>
    <definedName name="_xlnm.Print_Area" localSheetId="0">'RECLAMOS'!$A$3:$H$67</definedName>
    <definedName name="_xlnm.Print_Area" localSheetId="1">'RECLAMOS (2)'!$A$2:$I$66</definedName>
    <definedName name="_xlnm.Print_Area" localSheetId="5">'Reclamos Arbitrales'!$B$1:$M$32</definedName>
    <definedName name="_xlnm.Print_Area" localSheetId="6">'Reclamos por Aseguradora'!$B$1:$O$34</definedName>
    <definedName name="_xlnm.Print_Area" localSheetId="7">'Reclamos Resueltos por Fallo'!$B$1:$F$27</definedName>
    <definedName name="_xlnm.Print_Area" localSheetId="4">'Reclamos Superintendencia'!$B$1:$P$25</definedName>
    <definedName name="_xlnm.Print_Area" localSheetId="8">'Sanciones y Multas'!$B$1:$G$38</definedName>
    <definedName name="_xlnm.Print_Area" localSheetId="3">'Total Reclamos'!$A$1:$D$35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<sst xmlns="http://schemas.openxmlformats.org/spreadsheetml/2006/main" count="393" uniqueCount="199">
  <si>
    <t>Total</t>
  </si>
  <si>
    <t>año</t>
  </si>
  <si>
    <t>Trimestres</t>
  </si>
  <si>
    <t>anterior</t>
  </si>
  <si>
    <t>I</t>
  </si>
  <si>
    <t>I I</t>
  </si>
  <si>
    <t>I I I</t>
  </si>
  <si>
    <t>I V</t>
  </si>
  <si>
    <t>Cód.</t>
  </si>
  <si>
    <t>Isapres</t>
  </si>
  <si>
    <t>promedio</t>
  </si>
  <si>
    <t>Promepart</t>
  </si>
  <si>
    <t>Cigna Salud</t>
  </si>
  <si>
    <t>Colmena Golden Cross</t>
  </si>
  <si>
    <t>Normédica</t>
  </si>
  <si>
    <t>Cruz Blanca</t>
  </si>
  <si>
    <t>Vida Tres</t>
  </si>
  <si>
    <t>Isamédica</t>
  </si>
  <si>
    <t>Vida Plena</t>
  </si>
  <si>
    <t>Master Salud</t>
  </si>
  <si>
    <t>Isapre Banmédica</t>
  </si>
  <si>
    <t>Génesis</t>
  </si>
  <si>
    <t>Sfera</t>
  </si>
  <si>
    <t>La Araucana</t>
  </si>
  <si>
    <t>Total isapres abiertas</t>
  </si>
  <si>
    <t>San Lorenzo</t>
  </si>
  <si>
    <t>El Teniente</t>
  </si>
  <si>
    <t>Chuquicamata</t>
  </si>
  <si>
    <t>Río Blanco</t>
  </si>
  <si>
    <t>Banco del Estado</t>
  </si>
  <si>
    <t>Ferrosalud</t>
  </si>
  <si>
    <t>CTC - Istel</t>
  </si>
  <si>
    <t>Cruz del Norte</t>
  </si>
  <si>
    <t>Instsalud</t>
  </si>
  <si>
    <t>Total isapres cerradas</t>
  </si>
  <si>
    <t>Total sistema</t>
  </si>
  <si>
    <t>Tipo</t>
  </si>
  <si>
    <t>Consultas y reclamos</t>
  </si>
  <si>
    <t>- Telefónicos</t>
  </si>
  <si>
    <t>- Personales</t>
  </si>
  <si>
    <t>Total ingresado</t>
  </si>
  <si>
    <t>Fuente: Superintendencia de Isapres.</t>
  </si>
  <si>
    <t>Casos escritos</t>
  </si>
  <si>
    <t>Beneficiarios</t>
  </si>
  <si>
    <t>consultas/</t>
  </si>
  <si>
    <t>controv./</t>
  </si>
  <si>
    <t>indicador</t>
  </si>
  <si>
    <t>Consultas</t>
  </si>
  <si>
    <t>Contro-</t>
  </si>
  <si>
    <t>benefic.</t>
  </si>
  <si>
    <t>y reclamos</t>
  </si>
  <si>
    <t>versias</t>
  </si>
  <si>
    <t>Aetna salud</t>
  </si>
  <si>
    <t>Sin isapre</t>
  </si>
  <si>
    <t>- Escritos</t>
  </si>
  <si>
    <t>Total respuestas</t>
  </si>
  <si>
    <t>Tipo de resoluciones</t>
  </si>
  <si>
    <t>A favor</t>
  </si>
  <si>
    <t>Acogido</t>
  </si>
  <si>
    <t>Archivo</t>
  </si>
  <si>
    <t>Transacción</t>
  </si>
  <si>
    <t>Avenimiento</t>
  </si>
  <si>
    <t>Desisti-</t>
  </si>
  <si>
    <t>cotizante</t>
  </si>
  <si>
    <t>isapre</t>
  </si>
  <si>
    <t>parcialmente</t>
  </si>
  <si>
    <t>antecedentes</t>
  </si>
  <si>
    <t>extrajudicial</t>
  </si>
  <si>
    <t>judicial</t>
  </si>
  <si>
    <t>miento</t>
  </si>
  <si>
    <t>Varias</t>
  </si>
  <si>
    <t xml:space="preserve">    </t>
  </si>
  <si>
    <t xml:space="preserve">      de la Ley N° 18.933.</t>
  </si>
  <si>
    <t xml:space="preserve">      Ley N° 18.933.</t>
  </si>
  <si>
    <t>- Escritos (*)</t>
  </si>
  <si>
    <t>Controversias (**)</t>
  </si>
  <si>
    <t>(*) Incluye consultas y reclamos escritos que no se resuelven como controversias.</t>
  </si>
  <si>
    <t xml:space="preserve">(**) Se refiere a los casos en que el Superintendente actúa en su calidad de arbitro arbitrador, de acuerdo al N° 5, del artículo 3°, </t>
  </si>
  <si>
    <t>Controversias (*)</t>
  </si>
  <si>
    <t xml:space="preserve">(*) Se refiere a los casos en que el Superintendente actúa en su calidad de arbitro arbitrador, de acuerdo al N° 5, del artículo 3°, de la </t>
  </si>
  <si>
    <t>CONSULTAS, RECLAMOS Y CONTROVERSIAS INGRESADAS A  LA SUPERINTENDENCIA AÑO 2000</t>
  </si>
  <si>
    <t>CASOS ESCRITOS INGRESADOS A LA SISP POR ISAPRE ENERO-MARZO 2000</t>
  </si>
  <si>
    <t>REPUESTAS EMITIDAS POR LA SUPERINTENDENCIA AÑO 2000</t>
  </si>
  <si>
    <t>RESULTADOS DE LAS RESOLUCIONES DE CONTROVERSIAS POR ISAPRE ENERO-MARZO 2000</t>
  </si>
  <si>
    <t>Consalud S.A.</t>
  </si>
  <si>
    <t>Linksalud (1)</t>
  </si>
  <si>
    <t>(1) Por cambio en la propiedad Isapre Crisol S.A cambió de razón social por el de Linksalud S.A.</t>
  </si>
  <si>
    <t>Masvida</t>
  </si>
  <si>
    <t>Casos ingresados a la Superintendencia</t>
  </si>
  <si>
    <t>Materia</t>
  </si>
  <si>
    <t>Fallo</t>
  </si>
  <si>
    <t>Nº de sanciones</t>
  </si>
  <si>
    <t>Isapres sancionadas</t>
  </si>
  <si>
    <t>Multa promedio en UF</t>
  </si>
  <si>
    <t>Multas</t>
  </si>
  <si>
    <t>Total de casos tramitados por el sistema</t>
  </si>
  <si>
    <t>Mas Vida</t>
  </si>
  <si>
    <t>Nota:  Los montos de las multas corresponden a la sanción una vez ejecutoriada.</t>
  </si>
  <si>
    <t>Sin clasificar (1)</t>
  </si>
  <si>
    <t>(1) Se refiere a los casos resueltos en el período.</t>
  </si>
  <si>
    <t>Fusat Ltda.</t>
  </si>
  <si>
    <t>Isapre Fundación</t>
  </si>
  <si>
    <t>01 Cobertura y Bonificaciones</t>
  </si>
  <si>
    <t>02 Suscripción y Modificación de Contratos</t>
  </si>
  <si>
    <t>03 Terminación de Contrato</t>
  </si>
  <si>
    <t>05 Plan Grupal</t>
  </si>
  <si>
    <t>06 Cotizaciones de Salud</t>
  </si>
  <si>
    <t>07 Sin Competencia</t>
  </si>
  <si>
    <t>08 Adecuación de Contratos</t>
  </si>
  <si>
    <t>12 Modalidad Atención Institucional y Libre Elección</t>
  </si>
  <si>
    <t>16 Adecuación Precios Bases</t>
  </si>
  <si>
    <t>99 Otras</t>
  </si>
  <si>
    <t>Fonasa</t>
  </si>
  <si>
    <t>Consultas Telefónicas</t>
  </si>
  <si>
    <t>Consultas Personales</t>
  </si>
  <si>
    <t>N°</t>
  </si>
  <si>
    <t>%</t>
  </si>
  <si>
    <t>Meses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</si>
  <si>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</si>
  <si>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</si>
  <si>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</si>
  <si>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</si>
  <si>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</si>
  <si>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</si>
  <si>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</si>
  <si>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</si>
  <si>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</si>
  <si>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</si>
  <si>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</si>
  <si>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</si>
  <si>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CONSULTAS Y RECLAMOS TRAMITADOS POR LAS ASEGURADORAS </t>
  </si>
  <si>
    <t xml:space="preserve"> RECLAMOS ADMINISTRATIVOS INGRESADOS EN LA SUPERINTENDENCIA POR MATERIA Y ASEGURADORA</t>
  </si>
  <si>
    <t>Aseguradora</t>
  </si>
  <si>
    <t>Sin clasificar</t>
  </si>
  <si>
    <t>A favor de la aseguradora</t>
  </si>
  <si>
    <t>Otros</t>
  </si>
  <si>
    <t>RECLAMOS RESUELTOS SEGUN FALLO Y ASEGURADORA (1)</t>
  </si>
  <si>
    <t>A favor del reclamante (2)</t>
  </si>
  <si>
    <t>Sin clasificar (3)</t>
  </si>
  <si>
    <t>(1) Considera reclamos arbitrales y administrativos.</t>
  </si>
  <si>
    <t>(2) Considera los resultados A favor del Reclamante, Acogido Parcialmente y Avenimiento.</t>
  </si>
  <si>
    <t>RECLAMOS ARBITRALES INGRESADOS A LA SUPERINTENDENCIA POR MATERIA Y ASEGURADORA</t>
  </si>
  <si>
    <t>Reclamos Administrativos</t>
  </si>
  <si>
    <t>(2) Se refiere a los casos en que el Superintendente actúa en su calidad de arbitro arbitrador, de acuerdo al N° 5, del artículo 3°,  de la Ley N° 18.933.</t>
  </si>
  <si>
    <t>Variación anual</t>
  </si>
  <si>
    <t>Monto en UF</t>
  </si>
  <si>
    <t>Tipo de sanción</t>
  </si>
  <si>
    <t>Multa en UF</t>
  </si>
  <si>
    <t>Multa promedio</t>
  </si>
  <si>
    <t>Aseguradoras</t>
  </si>
  <si>
    <t>Fuente:Superintendencias de Salud.</t>
  </si>
  <si>
    <t>Reclamos Arbitrales (2)</t>
  </si>
  <si>
    <t xml:space="preserve">04 Licencia Médica - Subsidios  Incapacidad Laboral </t>
  </si>
  <si>
    <t xml:space="preserve">04 Licencia Médica - Subsidios Incapacidad Laboral </t>
  </si>
  <si>
    <t>Amonestaciones</t>
  </si>
  <si>
    <t>Fuente: Superintendencia de Salud.</t>
  </si>
  <si>
    <t>- Consultas Telefónicas</t>
  </si>
  <si>
    <t>- Consultas Personales</t>
  </si>
  <si>
    <t xml:space="preserve">- Consultas Portal Web </t>
  </si>
  <si>
    <t>- Reclamos Administrativos</t>
  </si>
  <si>
    <t xml:space="preserve">  Sub-Total</t>
  </si>
  <si>
    <t>- Fonasa</t>
  </si>
  <si>
    <t>Total de Reclamos Tramitados</t>
  </si>
  <si>
    <t>Reclamos Ingresados a la Superintendencia</t>
  </si>
  <si>
    <t>Reclamos Arbitrales por Materia y Aseguradora</t>
  </si>
  <si>
    <t>Reclamos Mensuales Tramitados por Aseguradora</t>
  </si>
  <si>
    <t>Reclamos Resueltos según Fallo y Aseguradora</t>
  </si>
  <si>
    <t>Volver</t>
  </si>
  <si>
    <t>Sanciones y Multas Aplicadas por la Superintendencia</t>
  </si>
  <si>
    <t>- Back Oficce (1)</t>
  </si>
  <si>
    <t>- Reclamos Arbitrales (2)</t>
  </si>
  <si>
    <t>- Isapres</t>
  </si>
  <si>
    <t>Consultas y reclamos tramitados por las aseguradoras (3)</t>
  </si>
  <si>
    <t>(3) Se refiere a las consultas y reclamos tramitados por las isapres de acuerdo a lo instruído por la Circular N° 54 a partir de octubre 1999 y los reclamos tramitados por las Aseguradoras de acuerdo a la Circular IF N° 4, a partir de julio de 2005.</t>
  </si>
  <si>
    <t>(1) Se refiere a las consultas que el Call Centerne externo "Salud Responde" (600 360 777) no ha podido responder y ha remitdo la consulta a la Superintendencia.</t>
  </si>
  <si>
    <t>14 Exámen de Medicina Preventivo</t>
  </si>
  <si>
    <t>(1) Incluye reclamos presentados en contra de la Ex Isapre Promepart, Isapre Sfera, Isapre Vida Plena y sin clasificación.</t>
  </si>
  <si>
    <t>(3) Incluye reclamos presentados en contra de la Ex Isapre Promepart, Sfera, Vida Plena y Sin Clasificar</t>
  </si>
  <si>
    <t>CONSULTAS Y RECLAMOS TRAMITADOS POR EL SISTEMA</t>
  </si>
  <si>
    <t>REPUESTAS EMITIDAS POR LA SUPERINTENDENCIA (1)</t>
  </si>
  <si>
    <t>SANCIONES APLICADAS POR LA SUPERINTENDENCIA</t>
  </si>
  <si>
    <t>CUADRO N° 8.1.1</t>
  </si>
  <si>
    <t>CUADRO N° 8.1.2</t>
  </si>
  <si>
    <t>CUADRO N° 8.2</t>
  </si>
  <si>
    <t>CUADRO N° 8.3</t>
  </si>
  <si>
    <t>CUADRO N° 8.4</t>
  </si>
  <si>
    <t>CUADRO N° 8.5</t>
  </si>
  <si>
    <t>CUADRO N° 8.6.1</t>
  </si>
  <si>
    <t>CUADRO N° 8.6.2</t>
  </si>
  <si>
    <t>Boletín Estadístico Año 2010</t>
  </si>
  <si>
    <t>VIII.-  Reclamos y Sanciones del Sistema Isapre</t>
  </si>
  <si>
    <t>13 Plan Auge (GES)</t>
  </si>
  <si>
    <t>PERIODO ENERO-DICIEMBRE 2010</t>
  </si>
  <si>
    <t>Total Isapres abiertas</t>
  </si>
  <si>
    <t>Total Isapres cerradas</t>
  </si>
  <si>
    <t>SANCIONES APLICADAS POR ISAPRE ENERO-DICIEMBRE DE 2010</t>
  </si>
  <si>
    <t>Amones-tación</t>
  </si>
  <si>
    <t>(*) Cierre de registro de la Isapre.</t>
  </si>
  <si>
    <t>Total Sistema</t>
  </si>
</sst>
</file>

<file path=xl/styles.xml><?xml version="1.0" encoding="utf-8"?>
<styleSheet xmlns="http://schemas.openxmlformats.org/spreadsheetml/2006/main">
  <numFmts count="6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&quot;Ch$&quot;* #,##0.00_);_(&quot;Ch$&quot;* \(#,##0.00\);_(&quot;Ch$&quot;* &quot;-&quot;??_);_(@_)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* #,##0_ ;_ * \-#,##0_ ;_ * &quot;-&quot;_ ;_ @_ "/>
    <numFmt numFmtId="190" formatCode="_ &quot;$&quot;* #,##0.00_ ;_ &quot;$&quot;* \-#,##0.00_ ;_ &quot;$&quot;* &quot;-&quot;??_ ;_ @_ "/>
    <numFmt numFmtId="191" formatCode="_ * #,##0.00_ ;_ * \-#,##0.00_ ;_ * &quot;-&quot;??_ ;_ @_ "/>
    <numFmt numFmtId="192" formatCode="General_)"/>
    <numFmt numFmtId="193" formatCode="#,##0.0_);\(#,##0.0\)"/>
    <numFmt numFmtId="194" formatCode=";;;"/>
    <numFmt numFmtId="195" formatCode="_ * #,##0.0_ ;_ * \-#,##0.0_ ;_ * &quot;-&quot;??_ ;_ @_ "/>
    <numFmt numFmtId="196" formatCode="_ * #,##0_ ;_ * \-#,##0_ ;_ * &quot;-&quot;??_ ;_ @_ "/>
    <numFmt numFmtId="197" formatCode="#,##0.0"/>
    <numFmt numFmtId="198" formatCode="0.0%"/>
    <numFmt numFmtId="199" formatCode="#,##0.0000_);\(#,##0.0000\)"/>
    <numFmt numFmtId="200" formatCode="#,##0.0;\-#,##0.0"/>
    <numFmt numFmtId="201" formatCode="#,##0.000"/>
    <numFmt numFmtId="202" formatCode="#,##0.0000"/>
    <numFmt numFmtId="203" formatCode="#,##0.000_);\(#,##0.000\)"/>
    <numFmt numFmtId="204" formatCode="0.0"/>
    <numFmt numFmtId="205" formatCode="...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[$-80A]dddd\,\ dd&quot; de &quot;mmmm&quot; de &quot;yyyy"/>
    <numFmt numFmtId="211" formatCode="[$-340A]dddd\,\ dd&quot; de &quot;mmmm&quot; de &quot;yyyy"/>
    <numFmt numFmtId="212" formatCode="0.0_)"/>
    <numFmt numFmtId="213" formatCode="0_)"/>
    <numFmt numFmtId="214" formatCode="#,##0.0000000"/>
    <numFmt numFmtId="215" formatCode="0.00000%"/>
  </numFmts>
  <fonts count="65">
    <font>
      <sz val="12"/>
      <name val="TIMES"/>
      <family val="0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i/>
      <sz val="10"/>
      <name val="Helvetica-Narrow"/>
      <family val="0"/>
    </font>
    <font>
      <sz val="14"/>
      <name val="Helvetica-Narrow"/>
      <family val="2"/>
    </font>
    <font>
      <i/>
      <sz val="14"/>
      <name val="Helvetica-Narrow"/>
      <family val="2"/>
    </font>
    <font>
      <sz val="10"/>
      <name val="Helvetica-Narrow"/>
      <family val="0"/>
    </font>
    <font>
      <sz val="12"/>
      <color indexed="10"/>
      <name val="Helvetica-Narrow"/>
      <family val="2"/>
    </font>
    <font>
      <sz val="10"/>
      <color indexed="8"/>
      <name val="Helvetica-Narrow"/>
      <family val="2"/>
    </font>
    <font>
      <u val="single"/>
      <sz val="9"/>
      <color indexed="12"/>
      <name val="TIMES"/>
      <family val="0"/>
    </font>
    <font>
      <u val="single"/>
      <sz val="9"/>
      <color indexed="36"/>
      <name val="TIMES"/>
      <family val="0"/>
    </font>
    <font>
      <sz val="12"/>
      <name val="Courier"/>
      <family val="3"/>
    </font>
    <font>
      <sz val="8"/>
      <name val="Arial"/>
      <family val="2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sz val="10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10"/>
      <color indexed="63"/>
      <name val="Verdana"/>
      <family val="2"/>
    </font>
    <font>
      <sz val="10"/>
      <color indexed="10"/>
      <name val="Verdan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4"/>
      <color indexed="63"/>
      <name val="Verdana"/>
      <family val="2"/>
    </font>
    <font>
      <b/>
      <sz val="12"/>
      <color indexed="63"/>
      <name val="Verdana"/>
      <family val="2"/>
    </font>
    <font>
      <b/>
      <sz val="10"/>
      <color indexed="53"/>
      <name val="Verdana"/>
      <family val="2"/>
    </font>
    <font>
      <b/>
      <u val="single"/>
      <sz val="10"/>
      <color indexed="9"/>
      <name val="Verdan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u val="single"/>
      <sz val="10"/>
      <color theme="0"/>
      <name val="Verdana"/>
      <family val="2"/>
    </font>
    <font>
      <b/>
      <sz val="14"/>
      <color rgb="FF066290"/>
      <name val="Verdana"/>
      <family val="2"/>
    </font>
    <font>
      <b/>
      <sz val="12"/>
      <color rgb="FF06629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/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>
        <color theme="0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9"/>
      </right>
      <top style="thin"/>
      <bottom style="thin">
        <color indexed="9"/>
      </bottom>
    </border>
  </borders>
  <cellStyleXfs count="68">
    <xf numFmtId="19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30" borderId="0" applyNumberFormat="0" applyBorder="0" applyAlignment="0" applyProtection="0"/>
    <xf numFmtId="191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52" fillId="31" borderId="0" applyNumberFormat="0" applyBorder="0" applyAlignment="0" applyProtection="0"/>
    <xf numFmtId="37" fontId="14" fillId="0" borderId="0">
      <alignment/>
      <protection/>
    </xf>
    <xf numFmtId="37" fontId="16" fillId="0" borderId="0">
      <alignment/>
      <protection/>
    </xf>
    <xf numFmtId="192" fontId="0" fillId="0" borderId="0">
      <alignment/>
      <protection/>
    </xf>
    <xf numFmtId="37" fontId="13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216">
    <xf numFmtId="192" fontId="0" fillId="0" borderId="0" xfId="0" applyAlignment="1">
      <alignment/>
    </xf>
    <xf numFmtId="192" fontId="4" fillId="0" borderId="0" xfId="0" applyFont="1" applyAlignment="1">
      <alignment/>
    </xf>
    <xf numFmtId="192" fontId="4" fillId="0" borderId="0" xfId="0" applyNumberFormat="1" applyFont="1" applyAlignment="1" applyProtection="1">
      <alignment/>
      <protection/>
    </xf>
    <xf numFmtId="192" fontId="4" fillId="0" borderId="0" xfId="0" applyNumberFormat="1" applyFont="1" applyAlignment="1" applyProtection="1">
      <alignment horizontal="center"/>
      <protection/>
    </xf>
    <xf numFmtId="192" fontId="4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/>
      <protection/>
    </xf>
    <xf numFmtId="193" fontId="4" fillId="0" borderId="0" xfId="0" applyNumberFormat="1" applyFont="1" applyAlignment="1" applyProtection="1">
      <alignment/>
      <protection/>
    </xf>
    <xf numFmtId="192" fontId="3" fillId="0" borderId="0" xfId="0" applyNumberFormat="1" applyFont="1" applyAlignment="1" applyProtection="1">
      <alignment horizontal="centerContinuous"/>
      <protection/>
    </xf>
    <xf numFmtId="192" fontId="3" fillId="0" borderId="0" xfId="0" applyFont="1" applyAlignment="1">
      <alignment horizontal="centerContinuous"/>
    </xf>
    <xf numFmtId="192" fontId="5" fillId="0" borderId="10" xfId="0" applyNumberFormat="1" applyFont="1" applyBorder="1" applyAlignment="1" applyProtection="1">
      <alignment/>
      <protection/>
    </xf>
    <xf numFmtId="192" fontId="5" fillId="0" borderId="0" xfId="0" applyNumberFormat="1" applyFont="1" applyAlignment="1" applyProtection="1">
      <alignment/>
      <protection/>
    </xf>
    <xf numFmtId="192" fontId="5" fillId="0" borderId="0" xfId="0" applyNumberFormat="1" applyFont="1" applyAlignment="1" applyProtection="1">
      <alignment horizontal="left"/>
      <protection/>
    </xf>
    <xf numFmtId="192" fontId="4" fillId="0" borderId="0" xfId="0" applyNumberFormat="1" applyFont="1" applyAlignment="1" applyProtection="1" quotePrefix="1">
      <alignment horizontal="left"/>
      <protection/>
    </xf>
    <xf numFmtId="3" fontId="6" fillId="0" borderId="0" xfId="49" applyNumberFormat="1" applyFont="1" applyAlignment="1" applyProtection="1">
      <alignment/>
      <protection/>
    </xf>
    <xf numFmtId="3" fontId="6" fillId="0" borderId="0" xfId="49" applyNumberFormat="1" applyFont="1" applyBorder="1" applyAlignment="1" applyProtection="1">
      <alignment/>
      <protection/>
    </xf>
    <xf numFmtId="3" fontId="6" fillId="0" borderId="0" xfId="49" applyNumberFormat="1" applyFont="1" applyBorder="1" applyAlignment="1">
      <alignment/>
    </xf>
    <xf numFmtId="3" fontId="6" fillId="0" borderId="0" xfId="49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49" applyNumberFormat="1" applyFont="1" applyBorder="1" applyAlignment="1">
      <alignment/>
    </xf>
    <xf numFmtId="192" fontId="4" fillId="0" borderId="11" xfId="0" applyNumberFormat="1" applyFont="1" applyBorder="1" applyAlignment="1" applyProtection="1">
      <alignment horizontal="left"/>
      <protection/>
    </xf>
    <xf numFmtId="3" fontId="6" fillId="0" borderId="11" xfId="0" applyNumberFormat="1" applyFont="1" applyBorder="1" applyAlignment="1">
      <alignment/>
    </xf>
    <xf numFmtId="192" fontId="4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 horizontal="right"/>
      <protection/>
    </xf>
    <xf numFmtId="192" fontId="8" fillId="0" borderId="10" xfId="0" applyNumberFormat="1" applyFont="1" applyBorder="1" applyAlignment="1" applyProtection="1">
      <alignment/>
      <protection/>
    </xf>
    <xf numFmtId="192" fontId="8" fillId="0" borderId="0" xfId="0" applyNumberFormat="1" applyFont="1" applyAlignment="1" applyProtection="1">
      <alignment/>
      <protection/>
    </xf>
    <xf numFmtId="192" fontId="8" fillId="0" borderId="12" xfId="0" applyNumberFormat="1" applyFont="1" applyBorder="1" applyAlignment="1" applyProtection="1">
      <alignment/>
      <protection/>
    </xf>
    <xf numFmtId="192" fontId="8" fillId="0" borderId="0" xfId="0" applyNumberFormat="1" applyFont="1" applyAlignment="1" applyProtection="1">
      <alignment horizontal="left"/>
      <protection/>
    </xf>
    <xf numFmtId="192" fontId="8" fillId="0" borderId="12" xfId="0" applyNumberFormat="1" applyFont="1" applyBorder="1" applyAlignment="1" applyProtection="1">
      <alignment horizontal="center"/>
      <protection/>
    </xf>
    <xf numFmtId="192" fontId="8" fillId="0" borderId="12" xfId="0" applyNumberFormat="1" applyFont="1" applyBorder="1" applyAlignment="1" applyProtection="1">
      <alignment horizontal="left"/>
      <protection/>
    </xf>
    <xf numFmtId="3" fontId="6" fillId="0" borderId="13" xfId="49" applyNumberFormat="1" applyFont="1" applyBorder="1" applyAlignment="1" applyProtection="1">
      <alignment/>
      <protection/>
    </xf>
    <xf numFmtId="192" fontId="4" fillId="0" borderId="13" xfId="0" applyNumberFormat="1" applyFont="1" applyBorder="1" applyAlignment="1" applyProtection="1">
      <alignment horizontal="left"/>
      <protection/>
    </xf>
    <xf numFmtId="192" fontId="8" fillId="0" borderId="0" xfId="0" applyFont="1" applyAlignment="1">
      <alignment/>
    </xf>
    <xf numFmtId="197" fontId="6" fillId="0" borderId="0" xfId="0" applyNumberFormat="1" applyFont="1" applyAlignment="1">
      <alignment/>
    </xf>
    <xf numFmtId="192" fontId="8" fillId="0" borderId="0" xfId="0" applyFont="1" applyAlignment="1">
      <alignment/>
    </xf>
    <xf numFmtId="197" fontId="0" fillId="0" borderId="0" xfId="0" applyNumberFormat="1" applyAlignment="1">
      <alignment/>
    </xf>
    <xf numFmtId="3" fontId="6" fillId="0" borderId="0" xfId="49" applyNumberFormat="1" applyFont="1" applyBorder="1" applyAlignment="1">
      <alignment/>
    </xf>
    <xf numFmtId="192" fontId="9" fillId="0" borderId="0" xfId="0" applyFont="1" applyAlignment="1">
      <alignment horizontal="right"/>
    </xf>
    <xf numFmtId="192" fontId="8" fillId="0" borderId="0" xfId="0" applyNumberFormat="1" applyFont="1" applyAlignment="1" applyProtection="1">
      <alignment/>
      <protection/>
    </xf>
    <xf numFmtId="192" fontId="1" fillId="0" borderId="0" xfId="0" applyNumberFormat="1" applyFont="1" applyAlignment="1" applyProtection="1">
      <alignment horizontal="center"/>
      <protection/>
    </xf>
    <xf numFmtId="192" fontId="8" fillId="0" borderId="10" xfId="0" applyNumberFormat="1" applyFont="1" applyBorder="1" applyAlignment="1" applyProtection="1">
      <alignment horizontal="center"/>
      <protection/>
    </xf>
    <xf numFmtId="192" fontId="8" fillId="0" borderId="0" xfId="0" applyNumberFormat="1" applyFont="1" applyAlignment="1" applyProtection="1">
      <alignment horizontal="center"/>
      <protection/>
    </xf>
    <xf numFmtId="192" fontId="8" fillId="0" borderId="0" xfId="0" applyNumberFormat="1" applyFont="1" applyBorder="1" applyAlignment="1" applyProtection="1">
      <alignment horizontal="center"/>
      <protection/>
    </xf>
    <xf numFmtId="192" fontId="8" fillId="0" borderId="14" xfId="0" applyNumberFormat="1" applyFont="1" applyBorder="1" applyAlignment="1" applyProtection="1">
      <alignment horizontal="center"/>
      <protection/>
    </xf>
    <xf numFmtId="192" fontId="8" fillId="0" borderId="15" xfId="0" applyNumberFormat="1" applyFont="1" applyBorder="1" applyAlignment="1" applyProtection="1">
      <alignment horizontal="center"/>
      <protection/>
    </xf>
    <xf numFmtId="192" fontId="10" fillId="0" borderId="0" xfId="0" applyFont="1" applyAlignment="1">
      <alignment/>
    </xf>
    <xf numFmtId="37" fontId="17" fillId="0" borderId="0" xfId="54" applyFont="1">
      <alignment/>
      <protection/>
    </xf>
    <xf numFmtId="192" fontId="60" fillId="0" borderId="14" xfId="56" applyFont="1" applyBorder="1" applyAlignment="1">
      <alignment wrapText="1"/>
      <protection/>
    </xf>
    <xf numFmtId="192" fontId="60" fillId="0" borderId="0" xfId="56" applyFont="1" applyBorder="1" applyAlignment="1">
      <alignment wrapText="1"/>
      <protection/>
    </xf>
    <xf numFmtId="37" fontId="17" fillId="0" borderId="0" xfId="55" applyFont="1">
      <alignment/>
      <protection/>
    </xf>
    <xf numFmtId="0" fontId="18" fillId="0" borderId="0" xfId="47" applyFont="1" applyAlignment="1" applyProtection="1">
      <alignment/>
      <protection/>
    </xf>
    <xf numFmtId="37" fontId="17" fillId="0" borderId="0" xfId="55" applyFont="1" applyAlignment="1">
      <alignment/>
      <protection/>
    </xf>
    <xf numFmtId="192" fontId="61" fillId="0" borderId="0" xfId="56" applyFont="1" applyAlignment="1">
      <alignment wrapText="1"/>
      <protection/>
    </xf>
    <xf numFmtId="37" fontId="18" fillId="0" borderId="0" xfId="55" applyFont="1">
      <alignment/>
      <protection/>
    </xf>
    <xf numFmtId="37" fontId="19" fillId="0" borderId="0" xfId="55" applyFont="1">
      <alignment/>
      <protection/>
    </xf>
    <xf numFmtId="192" fontId="17" fillId="0" borderId="0" xfId="0" applyFont="1" applyAlignment="1">
      <alignment/>
    </xf>
    <xf numFmtId="0" fontId="62" fillId="33" borderId="16" xfId="45" applyFont="1" applyFill="1" applyBorder="1" applyAlignment="1" applyProtection="1">
      <alignment horizontal="center" vertical="center"/>
      <protection/>
    </xf>
    <xf numFmtId="192" fontId="21" fillId="34" borderId="17" xfId="0" applyNumberFormat="1" applyFont="1" applyFill="1" applyBorder="1" applyAlignment="1" applyProtection="1">
      <alignment horizontal="center"/>
      <protection/>
    </xf>
    <xf numFmtId="3" fontId="17" fillId="0" borderId="18" xfId="0" applyNumberFormat="1" applyFont="1" applyBorder="1" applyAlignment="1" applyProtection="1">
      <alignment horizontal="right"/>
      <protection/>
    </xf>
    <xf numFmtId="198" fontId="17" fillId="0" borderId="18" xfId="59" applyNumberFormat="1" applyFont="1" applyBorder="1" applyAlignment="1" applyProtection="1">
      <alignment horizontal="right"/>
      <protection/>
    </xf>
    <xf numFmtId="198" fontId="17" fillId="0" borderId="18" xfId="59" applyNumberFormat="1" applyFont="1" applyBorder="1" applyAlignment="1">
      <alignment/>
    </xf>
    <xf numFmtId="192" fontId="17" fillId="0" borderId="19" xfId="0" applyNumberFormat="1" applyFont="1" applyBorder="1" applyAlignment="1" applyProtection="1" quotePrefix="1">
      <alignment horizontal="left"/>
      <protection/>
    </xf>
    <xf numFmtId="3" fontId="17" fillId="0" borderId="19" xfId="49" applyNumberFormat="1" applyFont="1" applyBorder="1" applyAlignment="1" applyProtection="1">
      <alignment/>
      <protection/>
    </xf>
    <xf numFmtId="198" fontId="17" fillId="0" borderId="19" xfId="59" applyNumberFormat="1" applyFont="1" applyBorder="1" applyAlignment="1" applyProtection="1">
      <alignment/>
      <protection/>
    </xf>
    <xf numFmtId="198" fontId="17" fillId="0" borderId="19" xfId="59" applyNumberFormat="1" applyFont="1" applyBorder="1" applyAlignment="1">
      <alignment/>
    </xf>
    <xf numFmtId="192" fontId="17" fillId="0" borderId="20" xfId="0" applyNumberFormat="1" applyFont="1" applyBorder="1" applyAlignment="1" applyProtection="1">
      <alignment horizontal="left"/>
      <protection/>
    </xf>
    <xf numFmtId="3" fontId="17" fillId="0" borderId="20" xfId="49" applyNumberFormat="1" applyFont="1" applyBorder="1" applyAlignment="1" applyProtection="1">
      <alignment/>
      <protection/>
    </xf>
    <xf numFmtId="198" fontId="17" fillId="0" borderId="20" xfId="59" applyNumberFormat="1" applyFont="1" applyBorder="1" applyAlignment="1" applyProtection="1">
      <alignment/>
      <protection/>
    </xf>
    <xf numFmtId="198" fontId="17" fillId="0" borderId="20" xfId="59" applyNumberFormat="1" applyFont="1" applyBorder="1" applyAlignment="1">
      <alignment/>
    </xf>
    <xf numFmtId="192" fontId="21" fillId="34" borderId="19" xfId="0" applyNumberFormat="1" applyFont="1" applyFill="1" applyBorder="1" applyAlignment="1" applyProtection="1">
      <alignment horizontal="center"/>
      <protection/>
    </xf>
    <xf numFmtId="192" fontId="21" fillId="34" borderId="21" xfId="0" applyNumberFormat="1" applyFont="1" applyFill="1" applyBorder="1" applyAlignment="1" applyProtection="1">
      <alignment horizontal="center"/>
      <protection/>
    </xf>
    <xf numFmtId="3" fontId="21" fillId="34" borderId="22" xfId="49" applyNumberFormat="1" applyFont="1" applyFill="1" applyBorder="1" applyAlignment="1" applyProtection="1">
      <alignment/>
      <protection/>
    </xf>
    <xf numFmtId="198" fontId="21" fillId="34" borderId="23" xfId="59" applyNumberFormat="1" applyFont="1" applyFill="1" applyBorder="1" applyAlignment="1" applyProtection="1">
      <alignment/>
      <protection/>
    </xf>
    <xf numFmtId="192" fontId="17" fillId="0" borderId="24" xfId="0" applyNumberFormat="1" applyFont="1" applyBorder="1" applyAlignment="1" applyProtection="1">
      <alignment horizontal="left"/>
      <protection/>
    </xf>
    <xf numFmtId="192" fontId="17" fillId="0" borderId="0" xfId="0" applyNumberFormat="1" applyFont="1" applyAlignment="1" applyProtection="1">
      <alignment horizontal="left"/>
      <protection/>
    </xf>
    <xf numFmtId="192" fontId="17" fillId="0" borderId="18" xfId="0" applyNumberFormat="1" applyFont="1" applyBorder="1" applyAlignment="1" applyProtection="1">
      <alignment horizontal="left"/>
      <protection/>
    </xf>
    <xf numFmtId="3" fontId="17" fillId="0" borderId="18" xfId="49" applyNumberFormat="1" applyFont="1" applyBorder="1" applyAlignment="1" applyProtection="1">
      <alignment/>
      <protection/>
    </xf>
    <xf numFmtId="198" fontId="17" fillId="0" borderId="18" xfId="59" applyNumberFormat="1" applyFont="1" applyBorder="1" applyAlignment="1" applyProtection="1">
      <alignment/>
      <protection/>
    </xf>
    <xf numFmtId="192" fontId="17" fillId="0" borderId="19" xfId="0" applyNumberFormat="1" applyFont="1" applyBorder="1" applyAlignment="1" applyProtection="1">
      <alignment horizontal="left"/>
      <protection/>
    </xf>
    <xf numFmtId="3" fontId="17" fillId="0" borderId="19" xfId="0" applyNumberFormat="1" applyFont="1" applyBorder="1" applyAlignment="1">
      <alignment/>
    </xf>
    <xf numFmtId="3" fontId="17" fillId="0" borderId="20" xfId="0" applyNumberFormat="1" applyFont="1" applyBorder="1" applyAlignment="1">
      <alignment/>
    </xf>
    <xf numFmtId="192" fontId="21" fillId="34" borderId="21" xfId="0" applyNumberFormat="1" applyFont="1" applyFill="1" applyBorder="1" applyAlignment="1" applyProtection="1">
      <alignment horizontal="left"/>
      <protection/>
    </xf>
    <xf numFmtId="198" fontId="21" fillId="34" borderId="22" xfId="59" applyNumberFormat="1" applyFont="1" applyFill="1" applyBorder="1" applyAlignment="1" applyProtection="1">
      <alignment/>
      <protection/>
    </xf>
    <xf numFmtId="192" fontId="17" fillId="0" borderId="0" xfId="0" applyNumberFormat="1" applyFont="1" applyBorder="1" applyAlignment="1" applyProtection="1">
      <alignment horizontal="left"/>
      <protection/>
    </xf>
    <xf numFmtId="192" fontId="17" fillId="0" borderId="0" xfId="0" applyFont="1" applyAlignment="1">
      <alignment horizontal="right"/>
    </xf>
    <xf numFmtId="197" fontId="17" fillId="0" borderId="20" xfId="49" applyNumberFormat="1" applyFont="1" applyBorder="1" applyAlignment="1" applyProtection="1">
      <alignment/>
      <protection/>
    </xf>
    <xf numFmtId="192" fontId="17" fillId="0" borderId="25" xfId="0" applyNumberFormat="1" applyFont="1" applyBorder="1" applyAlignment="1" applyProtection="1">
      <alignment horizontal="left"/>
      <protection/>
    </xf>
    <xf numFmtId="37" fontId="17" fillId="0" borderId="0" xfId="0" applyNumberFormat="1" applyFont="1" applyAlignment="1" applyProtection="1">
      <alignment/>
      <protection/>
    </xf>
    <xf numFmtId="193" fontId="17" fillId="0" borderId="0" xfId="0" applyNumberFormat="1" applyFont="1" applyAlignment="1" applyProtection="1">
      <alignment/>
      <protection/>
    </xf>
    <xf numFmtId="192" fontId="17" fillId="0" borderId="0" xfId="0" applyNumberFormat="1" applyFont="1" applyAlignment="1" applyProtection="1">
      <alignment/>
      <protection/>
    </xf>
    <xf numFmtId="0" fontId="17" fillId="0" borderId="18" xfId="0" applyNumberFormat="1" applyFont="1" applyBorder="1" applyAlignment="1" applyProtection="1">
      <alignment horizontal="center"/>
      <protection/>
    </xf>
    <xf numFmtId="0" fontId="17" fillId="0" borderId="18" xfId="0" applyNumberFormat="1" applyFont="1" applyBorder="1" applyAlignment="1" applyProtection="1">
      <alignment horizontal="left"/>
      <protection/>
    </xf>
    <xf numFmtId="3" fontId="17" fillId="0" borderId="18" xfId="0" applyNumberFormat="1" applyFont="1" applyBorder="1" applyAlignment="1">
      <alignment/>
    </xf>
    <xf numFmtId="197" fontId="17" fillId="0" borderId="18" xfId="49" applyNumberFormat="1" applyFont="1" applyBorder="1" applyAlignment="1" applyProtection="1">
      <alignment/>
      <protection/>
    </xf>
    <xf numFmtId="0" fontId="17" fillId="0" borderId="19" xfId="0" applyNumberFormat="1" applyFont="1" applyBorder="1" applyAlignment="1" applyProtection="1">
      <alignment horizontal="center"/>
      <protection/>
    </xf>
    <xf numFmtId="0" fontId="17" fillId="0" borderId="19" xfId="0" applyNumberFormat="1" applyFont="1" applyBorder="1" applyAlignment="1" applyProtection="1">
      <alignment horizontal="left"/>
      <protection/>
    </xf>
    <xf numFmtId="197" fontId="17" fillId="0" borderId="19" xfId="49" applyNumberFormat="1" applyFont="1" applyBorder="1" applyAlignment="1" applyProtection="1">
      <alignment/>
      <protection/>
    </xf>
    <xf numFmtId="192" fontId="17" fillId="0" borderId="19" xfId="0" applyNumberFormat="1" applyFont="1" applyBorder="1" applyAlignment="1" applyProtection="1">
      <alignment/>
      <protection/>
    </xf>
    <xf numFmtId="3" fontId="21" fillId="34" borderId="22" xfId="0" applyNumberFormat="1" applyFont="1" applyFill="1" applyBorder="1" applyAlignment="1">
      <alignment/>
    </xf>
    <xf numFmtId="197" fontId="21" fillId="34" borderId="23" xfId="49" applyNumberFormat="1" applyFont="1" applyFill="1" applyBorder="1" applyAlignment="1" applyProtection="1">
      <alignment/>
      <protection/>
    </xf>
    <xf numFmtId="192" fontId="17" fillId="0" borderId="18" xfId="0" applyNumberFormat="1" applyFont="1" applyBorder="1" applyAlignment="1" applyProtection="1">
      <alignment/>
      <protection/>
    </xf>
    <xf numFmtId="192" fontId="17" fillId="0" borderId="20" xfId="0" applyNumberFormat="1" applyFont="1" applyBorder="1" applyAlignment="1" applyProtection="1">
      <alignment/>
      <protection/>
    </xf>
    <xf numFmtId="3" fontId="21" fillId="34" borderId="26" xfId="0" applyNumberFormat="1" applyFont="1" applyFill="1" applyBorder="1" applyAlignment="1">
      <alignment/>
    </xf>
    <xf numFmtId="197" fontId="21" fillId="34" borderId="27" xfId="49" applyNumberFormat="1" applyFont="1" applyFill="1" applyBorder="1" applyAlignment="1" applyProtection="1">
      <alignment/>
      <protection/>
    </xf>
    <xf numFmtId="3" fontId="21" fillId="34" borderId="28" xfId="49" applyNumberFormat="1" applyFont="1" applyFill="1" applyBorder="1" applyAlignment="1" applyProtection="1">
      <alignment/>
      <protection/>
    </xf>
    <xf numFmtId="197" fontId="21" fillId="34" borderId="29" xfId="49" applyNumberFormat="1" applyFont="1" applyFill="1" applyBorder="1" applyAlignment="1" applyProtection="1">
      <alignment/>
      <protection/>
    </xf>
    <xf numFmtId="192" fontId="23" fillId="0" borderId="0" xfId="0" applyFont="1" applyAlignment="1">
      <alignment horizontal="right"/>
    </xf>
    <xf numFmtId="192" fontId="17" fillId="0" borderId="18" xfId="0" applyNumberFormat="1" applyFont="1" applyBorder="1" applyAlignment="1" applyProtection="1">
      <alignment horizontal="center"/>
      <protection/>
    </xf>
    <xf numFmtId="192" fontId="17" fillId="0" borderId="19" xfId="0" applyNumberFormat="1" applyFont="1" applyBorder="1" applyAlignment="1" applyProtection="1">
      <alignment horizontal="center"/>
      <protection/>
    </xf>
    <xf numFmtId="3" fontId="17" fillId="0" borderId="19" xfId="49" applyNumberFormat="1" applyFont="1" applyBorder="1" applyAlignment="1">
      <alignment/>
    </xf>
    <xf numFmtId="192" fontId="17" fillId="0" borderId="20" xfId="0" applyNumberFormat="1" applyFont="1" applyBorder="1" applyAlignment="1" applyProtection="1">
      <alignment horizontal="center"/>
      <protection/>
    </xf>
    <xf numFmtId="3" fontId="21" fillId="34" borderId="23" xfId="0" applyNumberFormat="1" applyFont="1" applyFill="1" applyBorder="1" applyAlignment="1">
      <alignment/>
    </xf>
    <xf numFmtId="3" fontId="17" fillId="0" borderId="20" xfId="49" applyNumberFormat="1" applyFont="1" applyBorder="1" applyAlignment="1">
      <alignment/>
    </xf>
    <xf numFmtId="192" fontId="17" fillId="0" borderId="30" xfId="0" applyFont="1" applyBorder="1" applyAlignment="1">
      <alignment/>
    </xf>
    <xf numFmtId="192" fontId="17" fillId="0" borderId="24" xfId="0" applyFont="1" applyBorder="1" applyAlignment="1">
      <alignment/>
    </xf>
    <xf numFmtId="192" fontId="17" fillId="0" borderId="30" xfId="0" applyNumberFormat="1" applyFont="1" applyBorder="1" applyAlignment="1" applyProtection="1">
      <alignment/>
      <protection/>
    </xf>
    <xf numFmtId="198" fontId="17" fillId="0" borderId="0" xfId="59" applyNumberFormat="1" applyFont="1" applyAlignment="1">
      <alignment/>
    </xf>
    <xf numFmtId="192" fontId="17" fillId="0" borderId="31" xfId="0" applyNumberFormat="1" applyFont="1" applyBorder="1" applyAlignment="1" applyProtection="1">
      <alignment horizontal="left"/>
      <protection/>
    </xf>
    <xf numFmtId="3" fontId="17" fillId="0" borderId="16" xfId="0" applyNumberFormat="1" applyFont="1" applyBorder="1" applyAlignment="1">
      <alignment/>
    </xf>
    <xf numFmtId="3" fontId="17" fillId="0" borderId="16" xfId="49" applyNumberFormat="1" applyFont="1" applyBorder="1" applyAlignment="1" applyProtection="1">
      <alignment/>
      <protection/>
    </xf>
    <xf numFmtId="192" fontId="17" fillId="0" borderId="0" xfId="0" applyNumberFormat="1" applyFont="1" applyAlignment="1" applyProtection="1">
      <alignment/>
      <protection/>
    </xf>
    <xf numFmtId="192" fontId="19" fillId="0" borderId="0" xfId="0" applyNumberFormat="1" applyFont="1" applyBorder="1" applyAlignment="1" applyProtection="1">
      <alignment horizontal="center"/>
      <protection/>
    </xf>
    <xf numFmtId="192" fontId="17" fillId="0" borderId="0" xfId="0" applyNumberFormat="1" applyFont="1" applyBorder="1" applyAlignment="1" applyProtection="1">
      <alignment/>
      <protection/>
    </xf>
    <xf numFmtId="192" fontId="17" fillId="0" borderId="0" xfId="0" applyNumberFormat="1" applyFont="1" applyBorder="1" applyAlignment="1" applyProtection="1">
      <alignment horizontal="center"/>
      <protection/>
    </xf>
    <xf numFmtId="192" fontId="17" fillId="0" borderId="0" xfId="0" applyNumberFormat="1" applyFont="1" applyBorder="1" applyAlignment="1" applyProtection="1">
      <alignment horizontal="right"/>
      <protection/>
    </xf>
    <xf numFmtId="3" fontId="17" fillId="0" borderId="0" xfId="0" applyNumberFormat="1" applyFont="1" applyBorder="1" applyAlignment="1">
      <alignment/>
    </xf>
    <xf numFmtId="197" fontId="17" fillId="0" borderId="0" xfId="0" applyNumberFormat="1" applyFont="1" applyAlignment="1">
      <alignment/>
    </xf>
    <xf numFmtId="192" fontId="17" fillId="0" borderId="32" xfId="0" applyFont="1" applyBorder="1" applyAlignment="1">
      <alignment/>
    </xf>
    <xf numFmtId="192" fontId="17" fillId="0" borderId="33" xfId="0" applyFont="1" applyBorder="1" applyAlignment="1">
      <alignment/>
    </xf>
    <xf numFmtId="3" fontId="17" fillId="0" borderId="0" xfId="0" applyNumberFormat="1" applyFont="1" applyAlignment="1">
      <alignment/>
    </xf>
    <xf numFmtId="192" fontId="17" fillId="0" borderId="0" xfId="0" applyFont="1" applyBorder="1" applyAlignment="1">
      <alignment/>
    </xf>
    <xf numFmtId="3" fontId="21" fillId="34" borderId="34" xfId="0" applyNumberFormat="1" applyFont="1" applyFill="1" applyBorder="1" applyAlignment="1">
      <alignment/>
    </xf>
    <xf numFmtId="3" fontId="21" fillId="34" borderId="35" xfId="0" applyNumberFormat="1" applyFont="1" applyFill="1" applyBorder="1" applyAlignment="1">
      <alignment/>
    </xf>
    <xf numFmtId="192" fontId="20" fillId="34" borderId="28" xfId="0" applyNumberFormat="1" applyFont="1" applyFill="1" applyBorder="1" applyAlignment="1" applyProtection="1">
      <alignment horizontal="center" vertical="center" wrapText="1"/>
      <protection/>
    </xf>
    <xf numFmtId="192" fontId="20" fillId="34" borderId="28" xfId="0" applyNumberFormat="1" applyFont="1" applyFill="1" applyBorder="1" applyAlignment="1" applyProtection="1">
      <alignment horizontal="center"/>
      <protection/>
    </xf>
    <xf numFmtId="192" fontId="20" fillId="34" borderId="28" xfId="0" applyNumberFormat="1" applyFont="1" applyFill="1" applyBorder="1" applyAlignment="1" applyProtection="1">
      <alignment horizontal="center" textRotation="90" wrapText="1"/>
      <protection/>
    </xf>
    <xf numFmtId="192" fontId="1" fillId="0" borderId="0" xfId="0" applyNumberFormat="1" applyFont="1" applyAlignment="1" applyProtection="1">
      <alignment horizontal="center"/>
      <protection/>
    </xf>
    <xf numFmtId="192" fontId="8" fillId="0" borderId="14" xfId="0" applyNumberFormat="1" applyFont="1" applyBorder="1" applyAlignment="1" applyProtection="1">
      <alignment horizontal="center"/>
      <protection/>
    </xf>
    <xf numFmtId="192" fontId="8" fillId="0" borderId="36" xfId="0" applyNumberFormat="1" applyFont="1" applyBorder="1" applyAlignment="1" applyProtection="1">
      <alignment horizontal="center"/>
      <protection/>
    </xf>
    <xf numFmtId="37" fontId="63" fillId="0" borderId="0" xfId="54" applyFont="1" applyAlignment="1">
      <alignment horizontal="center" wrapText="1"/>
      <protection/>
    </xf>
    <xf numFmtId="37" fontId="63" fillId="0" borderId="0" xfId="54" applyFont="1" applyAlignment="1">
      <alignment horizontal="center"/>
      <protection/>
    </xf>
    <xf numFmtId="37" fontId="64" fillId="0" borderId="0" xfId="54" applyFont="1" applyAlignment="1">
      <alignment horizontal="center"/>
      <protection/>
    </xf>
    <xf numFmtId="192" fontId="20" fillId="34" borderId="37" xfId="0" applyNumberFormat="1" applyFont="1" applyFill="1" applyBorder="1" applyAlignment="1" applyProtection="1">
      <alignment horizontal="center"/>
      <protection/>
    </xf>
    <xf numFmtId="192" fontId="20" fillId="34" borderId="32" xfId="0" applyNumberFormat="1" applyFont="1" applyFill="1" applyBorder="1" applyAlignment="1" applyProtection="1">
      <alignment horizontal="center"/>
      <protection/>
    </xf>
    <xf numFmtId="192" fontId="20" fillId="34" borderId="38" xfId="0" applyNumberFormat="1" applyFont="1" applyFill="1" applyBorder="1" applyAlignment="1" applyProtection="1">
      <alignment horizontal="center"/>
      <protection/>
    </xf>
    <xf numFmtId="192" fontId="20" fillId="34" borderId="24" xfId="0" applyNumberFormat="1" applyFont="1" applyFill="1" applyBorder="1" applyAlignment="1" applyProtection="1">
      <alignment horizontal="center"/>
      <protection/>
    </xf>
    <xf numFmtId="192" fontId="17" fillId="0" borderId="32" xfId="0" applyNumberFormat="1" applyFont="1" applyBorder="1" applyAlignment="1" applyProtection="1">
      <alignment horizontal="left"/>
      <protection/>
    </xf>
    <xf numFmtId="192" fontId="17" fillId="0" borderId="38" xfId="0" applyNumberFormat="1" applyFont="1" applyBorder="1" applyAlignment="1" applyProtection="1">
      <alignment horizontal="left"/>
      <protection/>
    </xf>
    <xf numFmtId="192" fontId="17" fillId="0" borderId="24" xfId="0" applyNumberFormat="1" applyFont="1" applyBorder="1" applyAlignment="1" applyProtection="1">
      <alignment horizontal="left"/>
      <protection/>
    </xf>
    <xf numFmtId="192" fontId="22" fillId="0" borderId="0" xfId="0" applyNumberFormat="1" applyFont="1" applyFill="1" applyAlignment="1" applyProtection="1">
      <alignment horizontal="center"/>
      <protection/>
    </xf>
    <xf numFmtId="200" fontId="20" fillId="34" borderId="39" xfId="57" applyNumberFormat="1" applyFont="1" applyFill="1" applyBorder="1" applyAlignment="1" applyProtection="1">
      <alignment horizontal="center" vertical="center" wrapText="1"/>
      <protection/>
    </xf>
    <xf numFmtId="200" fontId="20" fillId="34" borderId="40" xfId="57" applyNumberFormat="1" applyFont="1" applyFill="1" applyBorder="1" applyAlignment="1" applyProtection="1">
      <alignment horizontal="center" vertical="center" wrapText="1"/>
      <protection/>
    </xf>
    <xf numFmtId="192" fontId="20" fillId="34" borderId="41" xfId="0" applyNumberFormat="1" applyFont="1" applyFill="1" applyBorder="1" applyAlignment="1" applyProtection="1">
      <alignment horizontal="center"/>
      <protection/>
    </xf>
    <xf numFmtId="192" fontId="20" fillId="34" borderId="42" xfId="0" applyNumberFormat="1" applyFont="1" applyFill="1" applyBorder="1" applyAlignment="1" applyProtection="1">
      <alignment horizontal="center"/>
      <protection/>
    </xf>
    <xf numFmtId="192" fontId="20" fillId="34" borderId="43" xfId="0" applyNumberFormat="1" applyFont="1" applyFill="1" applyBorder="1" applyAlignment="1" applyProtection="1">
      <alignment horizontal="center"/>
      <protection/>
    </xf>
    <xf numFmtId="192" fontId="17" fillId="0" borderId="30" xfId="0" applyNumberFormat="1" applyFont="1" applyBorder="1" applyAlignment="1" applyProtection="1">
      <alignment horizontal="left" wrapText="1"/>
      <protection/>
    </xf>
    <xf numFmtId="192" fontId="17" fillId="0" borderId="0" xfId="0" applyNumberFormat="1" applyFont="1" applyBorder="1" applyAlignment="1" applyProtection="1">
      <alignment horizontal="left" wrapText="1"/>
      <protection/>
    </xf>
    <xf numFmtId="192" fontId="17" fillId="0" borderId="44" xfId="0" applyNumberFormat="1" applyFont="1" applyBorder="1" applyAlignment="1" applyProtection="1">
      <alignment horizontal="left" wrapText="1"/>
      <protection/>
    </xf>
    <xf numFmtId="192" fontId="17" fillId="0" borderId="33" xfId="0" applyNumberFormat="1" applyFont="1" applyBorder="1" applyAlignment="1" applyProtection="1">
      <alignment horizontal="left" wrapText="1"/>
      <protection/>
    </xf>
    <xf numFmtId="192" fontId="17" fillId="0" borderId="14" xfId="0" applyNumberFormat="1" applyFont="1" applyBorder="1" applyAlignment="1" applyProtection="1">
      <alignment horizontal="left" wrapText="1"/>
      <protection/>
    </xf>
    <xf numFmtId="192" fontId="17" fillId="0" borderId="25" xfId="0" applyNumberFormat="1" applyFont="1" applyBorder="1" applyAlignment="1" applyProtection="1">
      <alignment horizontal="left" wrapText="1"/>
      <protection/>
    </xf>
    <xf numFmtId="192" fontId="17" fillId="0" borderId="30" xfId="0" applyNumberFormat="1" applyFont="1" applyBorder="1" applyAlignment="1" applyProtection="1">
      <alignment horizontal="left"/>
      <protection/>
    </xf>
    <xf numFmtId="192" fontId="17" fillId="0" borderId="0" xfId="0" applyNumberFormat="1" applyFont="1" applyBorder="1" applyAlignment="1" applyProtection="1">
      <alignment horizontal="left"/>
      <protection/>
    </xf>
    <xf numFmtId="192" fontId="17" fillId="0" borderId="44" xfId="0" applyNumberFormat="1" applyFont="1" applyBorder="1" applyAlignment="1" applyProtection="1">
      <alignment horizontal="left"/>
      <protection/>
    </xf>
    <xf numFmtId="192" fontId="20" fillId="34" borderId="45" xfId="0" applyNumberFormat="1" applyFont="1" applyFill="1" applyBorder="1" applyAlignment="1" applyProtection="1">
      <alignment horizontal="center" vertical="center" wrapText="1"/>
      <protection/>
    </xf>
    <xf numFmtId="192" fontId="20" fillId="34" borderId="46" xfId="0" applyNumberFormat="1" applyFont="1" applyFill="1" applyBorder="1" applyAlignment="1" applyProtection="1">
      <alignment horizontal="center" vertical="center" wrapText="1"/>
      <protection/>
    </xf>
    <xf numFmtId="192" fontId="17" fillId="0" borderId="0" xfId="0" applyNumberFormat="1" applyFont="1" applyAlignment="1" applyProtection="1">
      <alignment horizontal="left"/>
      <protection/>
    </xf>
    <xf numFmtId="192" fontId="20" fillId="34" borderId="32" xfId="0" applyFont="1" applyFill="1" applyBorder="1" applyAlignment="1">
      <alignment horizontal="center"/>
    </xf>
    <xf numFmtId="192" fontId="20" fillId="34" borderId="38" xfId="0" applyFont="1" applyFill="1" applyBorder="1" applyAlignment="1">
      <alignment horizontal="center"/>
    </xf>
    <xf numFmtId="192" fontId="20" fillId="34" borderId="24" xfId="0" applyFont="1" applyFill="1" applyBorder="1" applyAlignment="1">
      <alignment horizontal="center"/>
    </xf>
    <xf numFmtId="192" fontId="20" fillId="34" borderId="30" xfId="0" applyNumberFormat="1" applyFont="1" applyFill="1" applyBorder="1" applyAlignment="1" applyProtection="1">
      <alignment horizontal="center"/>
      <protection/>
    </xf>
    <xf numFmtId="192" fontId="20" fillId="34" borderId="0" xfId="0" applyNumberFormat="1" applyFont="1" applyFill="1" applyBorder="1" applyAlignment="1" applyProtection="1">
      <alignment horizontal="center"/>
      <protection/>
    </xf>
    <xf numFmtId="192" fontId="20" fillId="34" borderId="44" xfId="0" applyNumberFormat="1" applyFont="1" applyFill="1" applyBorder="1" applyAlignment="1" applyProtection="1">
      <alignment horizontal="center"/>
      <protection/>
    </xf>
    <xf numFmtId="192" fontId="20" fillId="34" borderId="37" xfId="0" applyNumberFormat="1" applyFont="1" applyFill="1" applyBorder="1" applyAlignment="1" applyProtection="1">
      <alignment horizontal="center" vertical="center" wrapText="1"/>
      <protection/>
    </xf>
    <xf numFmtId="192" fontId="20" fillId="34" borderId="28" xfId="0" applyNumberFormat="1" applyFont="1" applyFill="1" applyBorder="1" applyAlignment="1" applyProtection="1">
      <alignment horizontal="center" vertical="center" wrapText="1"/>
      <protection/>
    </xf>
    <xf numFmtId="192" fontId="20" fillId="34" borderId="47" xfId="0" applyNumberFormat="1" applyFont="1" applyFill="1" applyBorder="1" applyAlignment="1" applyProtection="1">
      <alignment horizontal="center" vertical="center" wrapText="1"/>
      <protection/>
    </xf>
    <xf numFmtId="192" fontId="20" fillId="34" borderId="29" xfId="0" applyNumberFormat="1" applyFont="1" applyFill="1" applyBorder="1" applyAlignment="1" applyProtection="1">
      <alignment horizontal="center" vertical="center" wrapText="1"/>
      <protection/>
    </xf>
    <xf numFmtId="192" fontId="21" fillId="34" borderId="48" xfId="0" applyNumberFormat="1" applyFont="1" applyFill="1" applyBorder="1" applyAlignment="1" applyProtection="1">
      <alignment horizontal="center"/>
      <protection/>
    </xf>
    <xf numFmtId="192" fontId="21" fillId="34" borderId="34" xfId="0" applyNumberFormat="1" applyFont="1" applyFill="1" applyBorder="1" applyAlignment="1" applyProtection="1">
      <alignment horizontal="center"/>
      <protection/>
    </xf>
    <xf numFmtId="192" fontId="17" fillId="0" borderId="33" xfId="0" applyFont="1" applyBorder="1" applyAlignment="1">
      <alignment horizontal="left"/>
    </xf>
    <xf numFmtId="192" fontId="17" fillId="0" borderId="14" xfId="0" applyFont="1" applyBorder="1" applyAlignment="1">
      <alignment horizontal="left"/>
    </xf>
    <xf numFmtId="192" fontId="17" fillId="0" borderId="25" xfId="0" applyFont="1" applyBorder="1" applyAlignment="1">
      <alignment horizontal="left"/>
    </xf>
    <xf numFmtId="192" fontId="21" fillId="34" borderId="21" xfId="0" applyFont="1" applyFill="1" applyBorder="1" applyAlignment="1">
      <alignment horizontal="center"/>
    </xf>
    <xf numFmtId="192" fontId="21" fillId="34" borderId="22" xfId="0" applyFont="1" applyFill="1" applyBorder="1" applyAlignment="1">
      <alignment horizontal="center"/>
    </xf>
    <xf numFmtId="192" fontId="17" fillId="0" borderId="49" xfId="0" applyNumberFormat="1" applyFont="1" applyBorder="1" applyAlignment="1" applyProtection="1">
      <alignment horizontal="left"/>
      <protection/>
    </xf>
    <xf numFmtId="192" fontId="17" fillId="0" borderId="50" xfId="0" applyNumberFormat="1" applyFont="1" applyBorder="1" applyAlignment="1" applyProtection="1">
      <alignment horizontal="left"/>
      <protection/>
    </xf>
    <xf numFmtId="192" fontId="17" fillId="0" borderId="31" xfId="0" applyNumberFormat="1" applyFont="1" applyBorder="1" applyAlignment="1" applyProtection="1">
      <alignment horizontal="left"/>
      <protection/>
    </xf>
    <xf numFmtId="192" fontId="17" fillId="0" borderId="30" xfId="0" applyFont="1" applyBorder="1" applyAlignment="1">
      <alignment horizontal="left" wrapText="1"/>
    </xf>
    <xf numFmtId="192" fontId="17" fillId="0" borderId="0" xfId="0" applyFont="1" applyBorder="1" applyAlignment="1">
      <alignment horizontal="left" wrapText="1"/>
    </xf>
    <xf numFmtId="192" fontId="17" fillId="0" borderId="44" xfId="0" applyFont="1" applyBorder="1" applyAlignment="1">
      <alignment horizontal="left" wrapText="1"/>
    </xf>
    <xf numFmtId="192" fontId="17" fillId="0" borderId="33" xfId="0" applyFont="1" applyBorder="1" applyAlignment="1">
      <alignment horizontal="left" wrapText="1"/>
    </xf>
    <xf numFmtId="192" fontId="17" fillId="0" borderId="14" xfId="0" applyFont="1" applyBorder="1" applyAlignment="1">
      <alignment horizontal="left" wrapText="1"/>
    </xf>
    <xf numFmtId="192" fontId="17" fillId="0" borderId="25" xfId="0" applyFont="1" applyBorder="1" applyAlignment="1">
      <alignment horizontal="left" wrapText="1"/>
    </xf>
    <xf numFmtId="37" fontId="20" fillId="34" borderId="37" xfId="0" applyNumberFormat="1" applyFont="1" applyFill="1" applyBorder="1" applyAlignment="1" applyProtection="1">
      <alignment horizontal="center" vertical="center" wrapText="1"/>
      <protection/>
    </xf>
    <xf numFmtId="37" fontId="20" fillId="34" borderId="28" xfId="0" applyNumberFormat="1" applyFont="1" applyFill="1" applyBorder="1" applyAlignment="1" applyProtection="1">
      <alignment horizontal="center" vertical="center" wrapText="1"/>
      <protection/>
    </xf>
    <xf numFmtId="37" fontId="20" fillId="34" borderId="37" xfId="0" applyNumberFormat="1" applyFont="1" applyFill="1" applyBorder="1" applyAlignment="1" applyProtection="1">
      <alignment horizontal="center"/>
      <protection/>
    </xf>
    <xf numFmtId="192" fontId="17" fillId="0" borderId="33" xfId="0" applyNumberFormat="1" applyFont="1" applyBorder="1" applyAlignment="1" applyProtection="1">
      <alignment horizontal="left"/>
      <protection/>
    </xf>
    <xf numFmtId="192" fontId="17" fillId="0" borderId="14" xfId="0" applyNumberFormat="1" applyFont="1" applyBorder="1" applyAlignment="1" applyProtection="1">
      <alignment horizontal="left"/>
      <protection/>
    </xf>
    <xf numFmtId="192" fontId="17" fillId="0" borderId="25" xfId="0" applyNumberFormat="1" applyFont="1" applyBorder="1" applyAlignment="1" applyProtection="1">
      <alignment horizontal="left"/>
      <protection/>
    </xf>
    <xf numFmtId="192" fontId="22" fillId="0" borderId="0" xfId="0" applyNumberFormat="1" applyFont="1" applyAlignment="1" applyProtection="1">
      <alignment horizontal="center"/>
      <protection/>
    </xf>
    <xf numFmtId="37" fontId="20" fillId="34" borderId="47" xfId="0" applyNumberFormat="1" applyFont="1" applyFill="1" applyBorder="1" applyAlignment="1" applyProtection="1">
      <alignment horizontal="center" vertical="center" wrapText="1"/>
      <protection/>
    </xf>
    <xf numFmtId="37" fontId="20" fillId="34" borderId="29" xfId="0" applyNumberFormat="1" applyFont="1" applyFill="1" applyBorder="1" applyAlignment="1" applyProtection="1">
      <alignment horizontal="center" vertical="center" wrapText="1"/>
      <protection/>
    </xf>
    <xf numFmtId="0" fontId="21" fillId="34" borderId="46" xfId="0" applyNumberFormat="1" applyFont="1" applyFill="1" applyBorder="1" applyAlignment="1" applyProtection="1">
      <alignment horizontal="center"/>
      <protection/>
    </xf>
    <xf numFmtId="0" fontId="21" fillId="34" borderId="28" xfId="0" applyNumberFormat="1" applyFont="1" applyFill="1" applyBorder="1" applyAlignment="1" applyProtection="1">
      <alignment horizontal="center"/>
      <protection/>
    </xf>
    <xf numFmtId="192" fontId="20" fillId="34" borderId="37" xfId="0" applyFont="1" applyFill="1" applyBorder="1" applyAlignment="1">
      <alignment horizontal="center" vertical="center" wrapText="1"/>
    </xf>
    <xf numFmtId="192" fontId="20" fillId="34" borderId="28" xfId="0" applyFont="1" applyFill="1" applyBorder="1" applyAlignment="1">
      <alignment horizontal="center" vertical="center" wrapText="1"/>
    </xf>
    <xf numFmtId="0" fontId="21" fillId="34" borderId="21" xfId="0" applyNumberFormat="1" applyFont="1" applyFill="1" applyBorder="1" applyAlignment="1">
      <alignment horizontal="center"/>
    </xf>
    <xf numFmtId="0" fontId="21" fillId="34" borderId="22" xfId="0" applyNumberFormat="1" applyFont="1" applyFill="1" applyBorder="1" applyAlignment="1">
      <alignment horizontal="center"/>
    </xf>
    <xf numFmtId="0" fontId="21" fillId="34" borderId="51" xfId="0" applyNumberFormat="1" applyFont="1" applyFill="1" applyBorder="1" applyAlignment="1">
      <alignment horizontal="center"/>
    </xf>
    <xf numFmtId="0" fontId="21" fillId="34" borderId="26" xfId="0" applyNumberFormat="1" applyFont="1" applyFill="1" applyBorder="1" applyAlignment="1">
      <alignment horizontal="center"/>
    </xf>
    <xf numFmtId="192" fontId="17" fillId="0" borderId="18" xfId="0" applyNumberFormat="1" applyFont="1" applyBorder="1" applyAlignment="1" applyProtection="1">
      <alignment horizontal="left"/>
      <protection/>
    </xf>
    <xf numFmtId="192" fontId="17" fillId="0" borderId="20" xfId="0" applyNumberFormat="1" applyFont="1" applyBorder="1" applyAlignment="1" applyProtection="1">
      <alignment horizontal="left"/>
      <protection/>
    </xf>
    <xf numFmtId="192" fontId="17" fillId="0" borderId="20" xfId="0" applyNumberFormat="1" applyFont="1" applyBorder="1" applyAlignment="1" applyProtection="1">
      <alignment horizontal="right"/>
      <protection/>
    </xf>
    <xf numFmtId="192" fontId="17" fillId="0" borderId="19" xfId="0" applyNumberFormat="1" applyFont="1" applyBorder="1" applyAlignment="1" applyProtection="1">
      <alignment horizontal="right"/>
      <protection/>
    </xf>
    <xf numFmtId="192" fontId="17" fillId="0" borderId="19" xfId="0" applyNumberFormat="1" applyFont="1" applyBorder="1" applyAlignment="1" applyProtection="1">
      <alignment horizontal="left"/>
      <protection/>
    </xf>
    <xf numFmtId="192" fontId="21" fillId="34" borderId="48" xfId="0" applyFont="1" applyFill="1" applyBorder="1" applyAlignment="1">
      <alignment horizontal="center"/>
    </xf>
    <xf numFmtId="192" fontId="21" fillId="34" borderId="34" xfId="0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Carter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rmal_Cartera dic 2000" xfId="55"/>
    <cellStyle name="Normal_Licencias dic 1996" xfId="56"/>
    <cellStyle name="Normal_sintej_20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2152650</xdr:colOff>
      <xdr:row>6</xdr:row>
      <xdr:rowOff>133350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21145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0</xdr:col>
      <xdr:colOff>2143125</xdr:colOff>
      <xdr:row>27</xdr:row>
      <xdr:rowOff>85725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43425"/>
          <a:ext cx="21431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epto%20estudios\r_p_s\SERIES\Pagina%20Web\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esentación"/>
      <sheetName val="Cartera Anual de isapre"/>
      <sheetName val="Promedio Anual de Cartera"/>
      <sheetName val="Cotización Pactada promedio"/>
      <sheetName val="Rta. Imponible promedio"/>
      <sheetName val=" Cotiz. x Rta. Imponible 89-92"/>
      <sheetName val="Cotiz. x Rta. Imponible 93-96"/>
      <sheetName val="Cotiz. x Rta. Imponible 98-07"/>
      <sheetName val="Cotizantes x Cod. Previsional"/>
      <sheetName val="Cartera x Región"/>
      <sheetName val="Cartera x Sexo"/>
      <sheetName val="Cartera x Edad"/>
      <sheetName val="Cartera x Sexo y Edad"/>
      <sheetName val="Suscripción y Desahucios"/>
      <sheetName val="Cotizantes x isapre"/>
      <sheetName val="Cargas x isapre"/>
      <sheetName val="Beneficiarios x isapre"/>
      <sheetName val="Cotizaciones x isapre"/>
      <sheetName val="Cotiz. x Rta. Imponible 97-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97"/>
  <sheetViews>
    <sheetView showGridLines="0" zoomScale="75" zoomScaleNormal="75" zoomScalePageLayoutView="0" workbookViewId="0" topLeftCell="A1">
      <selection activeCell="A1" sqref="A1"/>
    </sheetView>
  </sheetViews>
  <sheetFormatPr defaultColWidth="6.796875" defaultRowHeight="15"/>
  <cols>
    <col min="1" max="1" width="6.69921875" style="0" customWidth="1"/>
    <col min="2" max="2" width="18.19921875" style="0" customWidth="1"/>
    <col min="3" max="10" width="10.69921875" style="0" customWidth="1"/>
    <col min="11" max="11" width="8.69921875" style="0" customWidth="1"/>
    <col min="12" max="12" width="8" style="0" customWidth="1"/>
    <col min="13" max="13" width="8.5" style="0" customWidth="1"/>
    <col min="14" max="16384" width="6.69921875" style="0" customWidth="1"/>
  </cols>
  <sheetData>
    <row r="1" spans="1:11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0" ht="15.75">
      <c r="A2" s="1"/>
      <c r="B2" s="7"/>
      <c r="C2" s="8"/>
      <c r="D2" s="8"/>
      <c r="E2" s="8"/>
      <c r="F2" s="8"/>
      <c r="G2" s="8"/>
      <c r="H2" s="8"/>
      <c r="I2" s="1"/>
      <c r="J2" s="1"/>
    </row>
    <row r="3" spans="1:10" ht="15.75">
      <c r="A3" s="135" t="s">
        <v>80</v>
      </c>
      <c r="B3" s="135"/>
      <c r="C3" s="135"/>
      <c r="D3" s="135"/>
      <c r="E3" s="135"/>
      <c r="F3" s="135"/>
      <c r="G3" s="135"/>
      <c r="H3" s="135"/>
      <c r="I3" s="1"/>
      <c r="J3" s="1"/>
    </row>
    <row r="4" spans="1:11" ht="16.5" thickBot="1">
      <c r="A4" s="1"/>
      <c r="C4" s="1"/>
      <c r="D4" s="1"/>
      <c r="E4" s="1"/>
      <c r="F4" s="1"/>
      <c r="G4" s="1"/>
      <c r="H4" s="1"/>
      <c r="I4" s="1"/>
      <c r="J4" s="1"/>
      <c r="K4" s="2"/>
    </row>
    <row r="5" spans="1:11" ht="15.75">
      <c r="A5" s="9"/>
      <c r="B5" s="9"/>
      <c r="C5" s="39" t="s">
        <v>0</v>
      </c>
      <c r="D5" s="23"/>
      <c r="E5" s="23"/>
      <c r="F5" s="23"/>
      <c r="G5" s="23"/>
      <c r="H5" s="39"/>
      <c r="I5" s="1"/>
      <c r="J5" s="1"/>
      <c r="K5" s="2"/>
    </row>
    <row r="6" spans="1:11" ht="15.75">
      <c r="A6" s="10"/>
      <c r="B6" s="10"/>
      <c r="C6" s="40" t="s">
        <v>1</v>
      </c>
      <c r="D6" s="136" t="s">
        <v>2</v>
      </c>
      <c r="E6" s="136"/>
      <c r="F6" s="136"/>
      <c r="G6" s="136"/>
      <c r="H6" s="41" t="s">
        <v>0</v>
      </c>
      <c r="I6" s="1"/>
      <c r="J6" s="1"/>
      <c r="K6" s="2"/>
    </row>
    <row r="7" spans="1:11" ht="15.75">
      <c r="A7" s="25" t="s">
        <v>36</v>
      </c>
      <c r="B7" s="25"/>
      <c r="C7" s="27" t="s">
        <v>3</v>
      </c>
      <c r="D7" s="27" t="s">
        <v>4</v>
      </c>
      <c r="E7" s="27" t="s">
        <v>5</v>
      </c>
      <c r="F7" s="27" t="s">
        <v>6</v>
      </c>
      <c r="G7" s="27" t="s">
        <v>7</v>
      </c>
      <c r="H7" s="42" t="s">
        <v>1</v>
      </c>
      <c r="I7" s="1"/>
      <c r="J7" s="1"/>
      <c r="K7" s="2"/>
    </row>
    <row r="8" spans="1:11" ht="18">
      <c r="A8" s="21" t="s">
        <v>37</v>
      </c>
      <c r="B8" s="21"/>
      <c r="C8" s="22">
        <f aca="true" t="shared" si="0" ref="C8:H8">SUM(C9:C11)</f>
        <v>59322</v>
      </c>
      <c r="D8" s="22">
        <f t="shared" si="0"/>
        <v>14380</v>
      </c>
      <c r="E8" s="22"/>
      <c r="F8" s="22"/>
      <c r="G8" s="22"/>
      <c r="H8" s="22">
        <f t="shared" si="0"/>
        <v>14380</v>
      </c>
      <c r="I8" s="1"/>
      <c r="J8" s="1"/>
      <c r="K8" s="2"/>
    </row>
    <row r="9" spans="1:11" ht="18">
      <c r="A9" s="12" t="s">
        <v>38</v>
      </c>
      <c r="B9" s="12"/>
      <c r="C9" s="13">
        <v>30665</v>
      </c>
      <c r="D9" s="13">
        <v>7972</v>
      </c>
      <c r="E9" s="13"/>
      <c r="F9" s="13"/>
      <c r="G9" s="13"/>
      <c r="H9" s="13">
        <f>SUM(D9:G9)</f>
        <v>7972</v>
      </c>
      <c r="I9" s="1"/>
      <c r="J9" s="1"/>
      <c r="K9" s="2"/>
    </row>
    <row r="10" spans="1:11" ht="18">
      <c r="A10" s="12" t="s">
        <v>39</v>
      </c>
      <c r="B10" s="12"/>
      <c r="C10" s="13">
        <v>23066</v>
      </c>
      <c r="D10" s="13">
        <v>5570</v>
      </c>
      <c r="E10" s="13"/>
      <c r="F10" s="13"/>
      <c r="G10" s="13"/>
      <c r="H10" s="13">
        <f>SUM(D10:G10)</f>
        <v>5570</v>
      </c>
      <c r="I10" s="1"/>
      <c r="J10" s="1"/>
      <c r="K10" s="2"/>
    </row>
    <row r="11" spans="1:11" ht="18">
      <c r="A11" s="12" t="s">
        <v>74</v>
      </c>
      <c r="B11" s="12"/>
      <c r="C11" s="13">
        <v>5591</v>
      </c>
      <c r="D11" s="13">
        <v>838</v>
      </c>
      <c r="E11" s="13"/>
      <c r="F11" s="13"/>
      <c r="G11" s="13"/>
      <c r="H11" s="13">
        <f>SUM(D11:G11)</f>
        <v>838</v>
      </c>
      <c r="I11" s="1"/>
      <c r="J11" s="1"/>
      <c r="K11" s="2"/>
    </row>
    <row r="12" spans="1:11" ht="18">
      <c r="A12" s="4"/>
      <c r="B12" s="4"/>
      <c r="C12" s="13"/>
      <c r="D12" s="13"/>
      <c r="E12" s="13"/>
      <c r="F12" s="13"/>
      <c r="G12" s="13"/>
      <c r="H12" s="13"/>
      <c r="I12" s="1"/>
      <c r="J12" s="1"/>
      <c r="K12" s="2"/>
    </row>
    <row r="13" spans="1:11" ht="18">
      <c r="A13" s="4" t="s">
        <v>75</v>
      </c>
      <c r="B13" s="4"/>
      <c r="C13" s="13">
        <v>1433</v>
      </c>
      <c r="D13" s="13">
        <v>276</v>
      </c>
      <c r="E13" s="13"/>
      <c r="F13" s="13"/>
      <c r="G13" s="13"/>
      <c r="H13" s="13">
        <f>SUM(D13:G13)</f>
        <v>276</v>
      </c>
      <c r="I13" s="1"/>
      <c r="J13" s="1"/>
      <c r="K13" s="2"/>
    </row>
    <row r="14" spans="1:11" ht="18">
      <c r="A14" s="1"/>
      <c r="B14" s="1"/>
      <c r="C14" s="16"/>
      <c r="D14" s="16"/>
      <c r="E14" s="16"/>
      <c r="F14" s="16"/>
      <c r="G14" s="16"/>
      <c r="H14" s="16"/>
      <c r="I14" s="1"/>
      <c r="J14" s="1"/>
      <c r="K14" s="2"/>
    </row>
    <row r="15" spans="1:11" ht="18.75" thickBot="1">
      <c r="A15" s="30" t="s">
        <v>40</v>
      </c>
      <c r="B15" s="30"/>
      <c r="C15" s="29">
        <f aca="true" t="shared" si="1" ref="C15:H15">SUM(C9:C14)</f>
        <v>60755</v>
      </c>
      <c r="D15" s="29">
        <f t="shared" si="1"/>
        <v>14656</v>
      </c>
      <c r="E15" s="29"/>
      <c r="F15" s="29"/>
      <c r="G15" s="29"/>
      <c r="H15" s="29">
        <f t="shared" si="1"/>
        <v>14656</v>
      </c>
      <c r="I15" s="1"/>
      <c r="J15" s="1"/>
      <c r="K15" s="2"/>
    </row>
    <row r="16" spans="3:11" ht="15.75">
      <c r="C16" s="2"/>
      <c r="D16" s="5"/>
      <c r="E16" s="5"/>
      <c r="F16" s="5"/>
      <c r="G16" s="6"/>
      <c r="H16" s="2"/>
      <c r="I16" s="1"/>
      <c r="J16" s="1"/>
      <c r="K16" s="2"/>
    </row>
    <row r="17" spans="1:11" ht="15.75">
      <c r="A17" s="26" t="s">
        <v>41</v>
      </c>
      <c r="C17" s="2"/>
      <c r="D17" s="5"/>
      <c r="E17" s="5"/>
      <c r="F17" s="5"/>
      <c r="G17" s="6"/>
      <c r="H17" s="2"/>
      <c r="I17" s="1"/>
      <c r="J17" s="1"/>
      <c r="K17" s="2"/>
    </row>
    <row r="18" spans="1:11" ht="15.75">
      <c r="A18" s="31" t="s">
        <v>76</v>
      </c>
      <c r="C18" s="1"/>
      <c r="D18" s="1"/>
      <c r="E18" s="1"/>
      <c r="F18" s="1"/>
      <c r="G18" s="1"/>
      <c r="H18" s="1"/>
      <c r="I18" s="1"/>
      <c r="J18" s="1"/>
      <c r="K18" s="2"/>
    </row>
    <row r="19" spans="1:11" ht="15.75">
      <c r="A19" s="31" t="s">
        <v>77</v>
      </c>
      <c r="C19" s="1"/>
      <c r="D19" s="1"/>
      <c r="E19" s="1"/>
      <c r="F19" s="1"/>
      <c r="G19" s="1"/>
      <c r="H19" s="1"/>
      <c r="I19" s="1"/>
      <c r="J19" s="1"/>
      <c r="K19" s="2"/>
    </row>
    <row r="20" spans="1:11" ht="15.75">
      <c r="A20" s="31" t="s">
        <v>72</v>
      </c>
      <c r="B20" s="7"/>
      <c r="C20" s="8"/>
      <c r="D20" s="8"/>
      <c r="E20" s="8"/>
      <c r="F20" s="8"/>
      <c r="G20" s="8"/>
      <c r="H20" s="8"/>
      <c r="I20" s="1"/>
      <c r="J20" s="1"/>
      <c r="K20" s="2"/>
    </row>
    <row r="21" spans="1:11" ht="15.75">
      <c r="A21" s="31"/>
      <c r="B21" s="7"/>
      <c r="C21" s="8"/>
      <c r="D21" s="8"/>
      <c r="E21" s="8"/>
      <c r="F21" s="8"/>
      <c r="G21" s="8"/>
      <c r="H21" s="8"/>
      <c r="I21" s="1"/>
      <c r="J21" s="1"/>
      <c r="K21" s="2"/>
    </row>
    <row r="22" spans="1:11" ht="15.75">
      <c r="A22" s="1"/>
      <c r="B22" s="7"/>
      <c r="C22" s="8"/>
      <c r="D22" s="8"/>
      <c r="E22" s="8"/>
      <c r="F22" s="8"/>
      <c r="G22" s="8"/>
      <c r="H22" s="8"/>
      <c r="I22" s="1"/>
      <c r="J22" s="1"/>
      <c r="K22" s="2"/>
    </row>
    <row r="23" spans="1:11" ht="15.75">
      <c r="A23" s="135" t="s">
        <v>81</v>
      </c>
      <c r="B23" s="135"/>
      <c r="C23" s="135"/>
      <c r="D23" s="135"/>
      <c r="E23" s="135"/>
      <c r="F23" s="135"/>
      <c r="G23" s="135"/>
      <c r="H23" s="135"/>
      <c r="I23" s="8"/>
      <c r="J23" s="8"/>
      <c r="K23" s="2"/>
    </row>
    <row r="24" spans="1:9" ht="16.5" thickBot="1">
      <c r="A24" s="1"/>
      <c r="B24" s="1"/>
      <c r="C24" s="1"/>
      <c r="D24" s="1"/>
      <c r="E24" s="1"/>
      <c r="F24" s="1"/>
      <c r="G24" s="1"/>
      <c r="H24" s="1"/>
      <c r="I24" s="2"/>
    </row>
    <row r="25" spans="1:13" ht="15.75">
      <c r="A25" s="23"/>
      <c r="B25" s="23"/>
      <c r="C25" s="137" t="s">
        <v>42</v>
      </c>
      <c r="D25" s="137"/>
      <c r="E25" s="137"/>
      <c r="F25" s="137"/>
      <c r="G25" s="137"/>
      <c r="H25" s="137"/>
      <c r="I25" s="2"/>
      <c r="J25" s="36" t="s">
        <v>43</v>
      </c>
      <c r="K25" s="36" t="s">
        <v>44</v>
      </c>
      <c r="L25" s="36" t="s">
        <v>45</v>
      </c>
      <c r="M25" s="36" t="s">
        <v>46</v>
      </c>
    </row>
    <row r="26" spans="1:13" ht="15.75">
      <c r="A26" s="24"/>
      <c r="B26" s="24"/>
      <c r="C26" s="43" t="s">
        <v>47</v>
      </c>
      <c r="D26" s="43"/>
      <c r="E26" s="43" t="s">
        <v>48</v>
      </c>
      <c r="F26" s="43"/>
      <c r="G26" s="43"/>
      <c r="H26" s="43"/>
      <c r="I26" s="2"/>
      <c r="J26" s="36" t="s">
        <v>10</v>
      </c>
      <c r="K26" s="36" t="s">
        <v>49</v>
      </c>
      <c r="L26" s="36" t="s">
        <v>49</v>
      </c>
      <c r="M26" s="36"/>
    </row>
    <row r="27" spans="1:9" ht="15.75">
      <c r="A27" s="27"/>
      <c r="B27" s="28" t="s">
        <v>9</v>
      </c>
      <c r="C27" s="27" t="s">
        <v>50</v>
      </c>
      <c r="D27" s="27"/>
      <c r="E27" s="27" t="s">
        <v>51</v>
      </c>
      <c r="F27" s="27"/>
      <c r="G27" s="27" t="s">
        <v>0</v>
      </c>
      <c r="H27" s="27"/>
      <c r="I27" s="27" t="s">
        <v>8</v>
      </c>
    </row>
    <row r="28" spans="1:13" ht="18">
      <c r="A28" s="3"/>
      <c r="B28" s="4" t="s">
        <v>11</v>
      </c>
      <c r="C28" s="13">
        <v>23</v>
      </c>
      <c r="D28" s="13"/>
      <c r="E28" s="13">
        <v>1</v>
      </c>
      <c r="F28" s="13"/>
      <c r="G28" s="13">
        <f>+C28+E28</f>
        <v>24</v>
      </c>
      <c r="H28" s="13"/>
      <c r="I28" s="3">
        <v>57</v>
      </c>
      <c r="J28" s="17">
        <v>160698.66666666666</v>
      </c>
      <c r="K28" s="32">
        <f>(C28/$J28)*10000</f>
        <v>1.4312502074275664</v>
      </c>
      <c r="L28" s="32">
        <f>(E28/$J28)*10000</f>
        <v>0.062228269888155066</v>
      </c>
      <c r="M28" s="32">
        <f>((C28/J28)+(E28/J28))*10000</f>
        <v>1.4934784773157215</v>
      </c>
    </row>
    <row r="29" spans="1:13" ht="18">
      <c r="A29" s="3"/>
      <c r="B29" s="4" t="s">
        <v>12</v>
      </c>
      <c r="C29" s="13">
        <v>71</v>
      </c>
      <c r="D29" s="13"/>
      <c r="E29" s="13">
        <v>16</v>
      </c>
      <c r="F29" s="13"/>
      <c r="G29" s="13">
        <f aca="true" t="shared" si="2" ref="G29:G34">+C29+E29</f>
        <v>87</v>
      </c>
      <c r="H29" s="13"/>
      <c r="I29" s="3">
        <v>66</v>
      </c>
      <c r="J29" s="17">
        <v>217628</v>
      </c>
      <c r="K29" s="32">
        <f aca="true" t="shared" si="3" ref="K29:K34">(C29/$J29)*10000</f>
        <v>3.262447846784421</v>
      </c>
      <c r="L29" s="32">
        <f aca="true" t="shared" si="4" ref="L29:L34">(E29/$J29)*10000</f>
        <v>0.7351995147683202</v>
      </c>
      <c r="M29" s="32">
        <f aca="true" t="shared" si="5" ref="M29:M35">((C29/J29)+(E29/J29))*10000</f>
        <v>3.9976473615527417</v>
      </c>
    </row>
    <row r="30" spans="1:13" ht="18">
      <c r="A30" s="3"/>
      <c r="B30" s="4" t="s">
        <v>13</v>
      </c>
      <c r="C30" s="13">
        <v>75</v>
      </c>
      <c r="D30" s="13"/>
      <c r="E30" s="13">
        <v>17</v>
      </c>
      <c r="F30" s="13"/>
      <c r="G30" s="13">
        <f t="shared" si="2"/>
        <v>92</v>
      </c>
      <c r="H30" s="13"/>
      <c r="I30" s="3">
        <v>67</v>
      </c>
      <c r="J30" s="17">
        <v>330386</v>
      </c>
      <c r="K30" s="32">
        <f t="shared" si="3"/>
        <v>2.2700719764154655</v>
      </c>
      <c r="L30" s="32">
        <f t="shared" si="4"/>
        <v>0.5145496479875056</v>
      </c>
      <c r="M30" s="32">
        <f t="shared" si="5"/>
        <v>2.784621624402971</v>
      </c>
    </row>
    <row r="31" spans="1:13" ht="18">
      <c r="A31" s="3"/>
      <c r="B31" s="4" t="s">
        <v>14</v>
      </c>
      <c r="C31" s="13">
        <v>6</v>
      </c>
      <c r="D31" s="13"/>
      <c r="E31" s="13">
        <v>3</v>
      </c>
      <c r="F31" s="13"/>
      <c r="G31" s="13">
        <f t="shared" si="2"/>
        <v>9</v>
      </c>
      <c r="H31" s="13"/>
      <c r="I31" s="3">
        <v>70</v>
      </c>
      <c r="J31" s="17">
        <v>64856.666666666664</v>
      </c>
      <c r="K31" s="32">
        <f t="shared" si="3"/>
        <v>0.9251169245001799</v>
      </c>
      <c r="L31" s="32">
        <f t="shared" si="4"/>
        <v>0.46255846225008995</v>
      </c>
      <c r="M31" s="32">
        <f t="shared" si="5"/>
        <v>1.3876753867502698</v>
      </c>
    </row>
    <row r="32" spans="1:13" ht="18">
      <c r="A32" s="3"/>
      <c r="B32" s="4" t="s">
        <v>52</v>
      </c>
      <c r="C32" s="13">
        <v>53</v>
      </c>
      <c r="D32" s="13"/>
      <c r="E32" s="13">
        <v>12</v>
      </c>
      <c r="F32" s="13"/>
      <c r="G32" s="13">
        <f t="shared" si="2"/>
        <v>65</v>
      </c>
      <c r="H32" s="13"/>
      <c r="I32" s="3">
        <v>74</v>
      </c>
      <c r="J32" s="17">
        <v>105264.33333333333</v>
      </c>
      <c r="K32" s="32">
        <f t="shared" si="3"/>
        <v>5.034943776461162</v>
      </c>
      <c r="L32" s="32">
        <f t="shared" si="4"/>
        <v>1.13998727014215</v>
      </c>
      <c r="M32" s="32">
        <f t="shared" si="5"/>
        <v>6.174931046603313</v>
      </c>
    </row>
    <row r="33" spans="1:13" ht="18">
      <c r="A33" s="3"/>
      <c r="B33" s="4" t="s">
        <v>15</v>
      </c>
      <c r="C33" s="14">
        <v>142</v>
      </c>
      <c r="D33" s="14"/>
      <c r="E33" s="14">
        <v>34</v>
      </c>
      <c r="F33" s="14"/>
      <c r="G33" s="13">
        <f t="shared" si="2"/>
        <v>176</v>
      </c>
      <c r="H33" s="14"/>
      <c r="I33" s="3">
        <v>78</v>
      </c>
      <c r="J33" s="17">
        <v>467587</v>
      </c>
      <c r="K33" s="32">
        <f t="shared" si="3"/>
        <v>3.0368680053123804</v>
      </c>
      <c r="L33" s="32">
        <f t="shared" si="4"/>
        <v>0.7271374097226826</v>
      </c>
      <c r="M33" s="32">
        <f t="shared" si="5"/>
        <v>3.764005415035063</v>
      </c>
    </row>
    <row r="34" spans="1:13" ht="18">
      <c r="A34" s="3"/>
      <c r="B34" s="4" t="s">
        <v>16</v>
      </c>
      <c r="C34" s="14">
        <v>147</v>
      </c>
      <c r="D34" s="14"/>
      <c r="E34" s="14">
        <v>68</v>
      </c>
      <c r="F34" s="14"/>
      <c r="G34" s="13">
        <f t="shared" si="2"/>
        <v>215</v>
      </c>
      <c r="H34" s="15"/>
      <c r="I34" s="3">
        <v>80</v>
      </c>
      <c r="J34" s="17">
        <v>178599</v>
      </c>
      <c r="K34" s="32">
        <f t="shared" si="3"/>
        <v>8.230729175415316</v>
      </c>
      <c r="L34" s="32">
        <f t="shared" si="4"/>
        <v>3.8074121355662682</v>
      </c>
      <c r="M34" s="32">
        <f t="shared" si="5"/>
        <v>12.038141310981585</v>
      </c>
    </row>
    <row r="35" spans="1:13" ht="18">
      <c r="A35" s="3"/>
      <c r="B35" s="4" t="s">
        <v>17</v>
      </c>
      <c r="C35" s="16">
        <v>6</v>
      </c>
      <c r="D35" s="16"/>
      <c r="E35" s="16">
        <v>2</v>
      </c>
      <c r="F35" s="16"/>
      <c r="G35" s="13">
        <f>+C35+E35</f>
        <v>8</v>
      </c>
      <c r="H35" s="16"/>
      <c r="I35" s="3">
        <v>86</v>
      </c>
      <c r="J35" s="17">
        <v>22967.333333333332</v>
      </c>
      <c r="K35" s="32">
        <f>(C35/$J35)*10000</f>
        <v>2.6124060259499</v>
      </c>
      <c r="L35" s="32">
        <f>(E35/$J35)*10000</f>
        <v>0.8708020086499667</v>
      </c>
      <c r="M35" s="32">
        <f t="shared" si="5"/>
        <v>3.483208034599867</v>
      </c>
    </row>
    <row r="36" spans="1:13" ht="18">
      <c r="A36" s="3"/>
      <c r="B36" s="4" t="s">
        <v>87</v>
      </c>
      <c r="C36" s="16">
        <v>20</v>
      </c>
      <c r="D36" s="16"/>
      <c r="E36" s="16">
        <v>6</v>
      </c>
      <c r="F36" s="16"/>
      <c r="G36" s="13">
        <f aca="true" t="shared" si="6" ref="G36:G44">+C36+E36</f>
        <v>26</v>
      </c>
      <c r="H36" s="16"/>
      <c r="I36" s="3">
        <v>88</v>
      </c>
      <c r="J36" s="17">
        <v>108487.33333333333</v>
      </c>
      <c r="K36" s="32">
        <f aca="true" t="shared" si="7" ref="K36:K43">(C36/$J36)*10000</f>
        <v>1.8435331928151366</v>
      </c>
      <c r="L36" s="32">
        <f aca="true" t="shared" si="8" ref="L36:L43">(E36/$J36)*10000</f>
        <v>0.553059957844541</v>
      </c>
      <c r="M36" s="32">
        <f aca="true" t="shared" si="9" ref="M36:M43">((C36/J36)+(E36/J36))*10000</f>
        <v>2.3965931506596774</v>
      </c>
    </row>
    <row r="37" spans="1:13" ht="18">
      <c r="A37" s="3"/>
      <c r="B37" s="4" t="s">
        <v>85</v>
      </c>
      <c r="C37" s="16">
        <v>0</v>
      </c>
      <c r="D37" s="16"/>
      <c r="E37" s="16">
        <v>0</v>
      </c>
      <c r="F37" s="16"/>
      <c r="G37" s="13">
        <f>+C37+E37</f>
        <v>0</v>
      </c>
      <c r="H37" s="16"/>
      <c r="I37" s="3">
        <v>89</v>
      </c>
      <c r="J37" s="17">
        <v>483.3333333333333</v>
      </c>
      <c r="K37" s="32">
        <f>(C37/$J37)*10000</f>
        <v>0</v>
      </c>
      <c r="L37" s="32">
        <f>(E37/$J37)*10000</f>
        <v>0</v>
      </c>
      <c r="M37" s="32">
        <f>((C37/J37)+(E37/J37))*10000</f>
        <v>0</v>
      </c>
    </row>
    <row r="38" spans="1:13" ht="18">
      <c r="A38" s="3"/>
      <c r="B38" s="4" t="s">
        <v>18</v>
      </c>
      <c r="C38" s="17">
        <v>1</v>
      </c>
      <c r="D38" s="17"/>
      <c r="E38" s="17">
        <v>0</v>
      </c>
      <c r="F38" s="17"/>
      <c r="G38" s="13">
        <f t="shared" si="6"/>
        <v>1</v>
      </c>
      <c r="H38" s="17"/>
      <c r="I38" s="3">
        <v>96</v>
      </c>
      <c r="J38" s="17">
        <v>14010.666666666666</v>
      </c>
      <c r="K38" s="32">
        <f t="shared" si="7"/>
        <v>0.7137419109250095</v>
      </c>
      <c r="L38" s="32">
        <f t="shared" si="8"/>
        <v>0</v>
      </c>
      <c r="M38" s="32">
        <f t="shared" si="9"/>
        <v>0.7137419109250095</v>
      </c>
    </row>
    <row r="39" spans="1:13" ht="18">
      <c r="A39" s="3"/>
      <c r="B39" s="4" t="s">
        <v>19</v>
      </c>
      <c r="C39" s="17">
        <v>1</v>
      </c>
      <c r="D39" s="17"/>
      <c r="E39" s="17">
        <v>0</v>
      </c>
      <c r="F39" s="17"/>
      <c r="G39" s="13">
        <f t="shared" si="6"/>
        <v>1</v>
      </c>
      <c r="H39" s="17"/>
      <c r="I39" s="3">
        <v>98</v>
      </c>
      <c r="J39" s="17">
        <v>33462</v>
      </c>
      <c r="K39" s="32">
        <f t="shared" si="7"/>
        <v>0.2988464526926065</v>
      </c>
      <c r="L39" s="32">
        <f t="shared" si="8"/>
        <v>0</v>
      </c>
      <c r="M39" s="32">
        <f t="shared" si="9"/>
        <v>0.2988464526926065</v>
      </c>
    </row>
    <row r="40" spans="1:13" ht="18">
      <c r="A40" s="3"/>
      <c r="B40" s="4" t="s">
        <v>20</v>
      </c>
      <c r="C40" s="17">
        <v>172</v>
      </c>
      <c r="D40" s="17"/>
      <c r="E40" s="17">
        <v>72</v>
      </c>
      <c r="F40" s="17"/>
      <c r="G40" s="13">
        <f t="shared" si="6"/>
        <v>244</v>
      </c>
      <c r="H40" s="17"/>
      <c r="I40" s="3">
        <v>99</v>
      </c>
      <c r="J40" s="17">
        <v>610316.6666666666</v>
      </c>
      <c r="K40" s="32">
        <f t="shared" si="7"/>
        <v>2.8182091264097875</v>
      </c>
      <c r="L40" s="32">
        <f t="shared" si="8"/>
        <v>1.1797154482645622</v>
      </c>
      <c r="M40" s="32">
        <f t="shared" si="9"/>
        <v>3.9979245746743497</v>
      </c>
    </row>
    <row r="41" spans="1:13" ht="18">
      <c r="A41" s="3"/>
      <c r="B41" s="4" t="s">
        <v>21</v>
      </c>
      <c r="C41" s="17">
        <v>4</v>
      </c>
      <c r="D41" s="17"/>
      <c r="E41" s="17">
        <v>4</v>
      </c>
      <c r="F41" s="17"/>
      <c r="G41" s="13">
        <f t="shared" si="6"/>
        <v>8</v>
      </c>
      <c r="H41" s="17"/>
      <c r="I41" s="3">
        <v>100</v>
      </c>
      <c r="J41" s="17">
        <v>2065.3333333333335</v>
      </c>
      <c r="K41" s="32">
        <f t="shared" si="7"/>
        <v>19.367333763718527</v>
      </c>
      <c r="L41" s="32">
        <f t="shared" si="8"/>
        <v>19.367333763718527</v>
      </c>
      <c r="M41" s="32">
        <f t="shared" si="9"/>
        <v>38.734667527437054</v>
      </c>
    </row>
    <row r="42" spans="1:13" ht="18">
      <c r="A42" s="3"/>
      <c r="B42" s="4" t="s">
        <v>22</v>
      </c>
      <c r="C42" s="17">
        <v>13</v>
      </c>
      <c r="D42" s="17"/>
      <c r="E42" s="17">
        <v>0</v>
      </c>
      <c r="F42" s="17"/>
      <c r="G42" s="13">
        <f t="shared" si="6"/>
        <v>13</v>
      </c>
      <c r="H42" s="17"/>
      <c r="I42" s="3">
        <v>104</v>
      </c>
      <c r="J42" s="17">
        <v>24553.666666666668</v>
      </c>
      <c r="K42" s="32">
        <f t="shared" si="7"/>
        <v>5.294524918206378</v>
      </c>
      <c r="L42" s="32">
        <f t="shared" si="8"/>
        <v>0</v>
      </c>
      <c r="M42" s="32">
        <f t="shared" si="9"/>
        <v>5.294524918206378</v>
      </c>
    </row>
    <row r="43" spans="1:13" ht="18">
      <c r="A43" s="3"/>
      <c r="B43" s="4" t="s">
        <v>23</v>
      </c>
      <c r="C43" s="17">
        <v>1</v>
      </c>
      <c r="D43" s="17"/>
      <c r="E43" s="17">
        <v>1</v>
      </c>
      <c r="F43" s="17"/>
      <c r="G43" s="13">
        <f t="shared" si="6"/>
        <v>2</v>
      </c>
      <c r="H43" s="17"/>
      <c r="I43" s="3">
        <v>106</v>
      </c>
      <c r="J43" s="17">
        <v>9666.666666666666</v>
      </c>
      <c r="K43" s="32">
        <f t="shared" si="7"/>
        <v>1.0344827586206897</v>
      </c>
      <c r="L43" s="32">
        <f t="shared" si="8"/>
        <v>1.0344827586206897</v>
      </c>
      <c r="M43" s="32">
        <f t="shared" si="9"/>
        <v>2.0689655172413794</v>
      </c>
    </row>
    <row r="44" spans="1:13" ht="18">
      <c r="A44" s="3"/>
      <c r="B44" s="4" t="s">
        <v>84</v>
      </c>
      <c r="C44" s="13">
        <v>76</v>
      </c>
      <c r="D44" s="13"/>
      <c r="E44" s="13">
        <v>40</v>
      </c>
      <c r="F44" s="17"/>
      <c r="G44" s="13">
        <f t="shared" si="6"/>
        <v>116</v>
      </c>
      <c r="H44" s="17"/>
      <c r="I44" s="3">
        <v>107</v>
      </c>
      <c r="J44" s="17">
        <v>771704.3333333334</v>
      </c>
      <c r="K44" s="32">
        <f>(C44/$J44)*10000</f>
        <v>0.9848331377345295</v>
      </c>
      <c r="L44" s="32">
        <f>(E44/$J44)*10000</f>
        <v>0.5183332303865945</v>
      </c>
      <c r="M44" s="32">
        <f>((C44/J44)+(E44/J44))*10000</f>
        <v>1.503166368121124</v>
      </c>
    </row>
    <row r="45" spans="10:13" ht="18">
      <c r="J45" s="17"/>
      <c r="M45" s="34"/>
    </row>
    <row r="46" spans="2:13" ht="18">
      <c r="B46" s="1" t="s">
        <v>24</v>
      </c>
      <c r="C46" s="17">
        <f>SUM(C28:C45)</f>
        <v>811</v>
      </c>
      <c r="E46" s="17">
        <f>SUM(E28:E45)</f>
        <v>276</v>
      </c>
      <c r="G46" s="17">
        <f>SUM(G28:G45)</f>
        <v>1087</v>
      </c>
      <c r="J46" s="17">
        <v>3122737</v>
      </c>
      <c r="K46" s="32">
        <f>(C46/$J46)*10000</f>
        <v>2.5970807019611324</v>
      </c>
      <c r="L46" s="32">
        <f>(E46/$J46)*10000</f>
        <v>0.8838400416045283</v>
      </c>
      <c r="M46" s="32">
        <f>((C46/J46)+(E46/J46))*10000</f>
        <v>3.480920743565661</v>
      </c>
    </row>
    <row r="47" spans="10:13" ht="18">
      <c r="J47" s="17"/>
      <c r="M47" s="34"/>
    </row>
    <row r="48" spans="1:13" ht="18">
      <c r="A48" s="3"/>
      <c r="B48" s="4" t="s">
        <v>25</v>
      </c>
      <c r="C48" s="13">
        <v>1</v>
      </c>
      <c r="D48" s="13"/>
      <c r="E48" s="13">
        <v>0</v>
      </c>
      <c r="F48" s="13"/>
      <c r="G48" s="13">
        <f aca="true" t="shared" si="10" ref="G48:G56">+C48+E48</f>
        <v>1</v>
      </c>
      <c r="H48" s="13"/>
      <c r="I48" s="3">
        <v>62</v>
      </c>
      <c r="J48" s="17">
        <v>8255</v>
      </c>
      <c r="K48" s="32">
        <f aca="true" t="shared" si="11" ref="K48:K56">(C48/$J48)*10000</f>
        <v>1.2113870381586918</v>
      </c>
      <c r="L48" s="32">
        <f aca="true" t="shared" si="12" ref="L48:L56">(E48/$J48)*10000</f>
        <v>0</v>
      </c>
      <c r="M48" s="32">
        <f aca="true" t="shared" si="13" ref="M48:M56">((C48/J48)+(E48/J48))*10000</f>
        <v>1.2113870381586918</v>
      </c>
    </row>
    <row r="49" spans="1:13" ht="18">
      <c r="A49" s="3"/>
      <c r="B49" s="4" t="s">
        <v>26</v>
      </c>
      <c r="C49" s="13">
        <v>5</v>
      </c>
      <c r="D49" s="13"/>
      <c r="E49" s="13">
        <v>0</v>
      </c>
      <c r="F49" s="13"/>
      <c r="G49" s="13">
        <f t="shared" si="10"/>
        <v>5</v>
      </c>
      <c r="H49" s="13"/>
      <c r="I49" s="3">
        <v>63</v>
      </c>
      <c r="J49" s="17">
        <v>46273.333333333336</v>
      </c>
      <c r="K49" s="32">
        <f t="shared" si="11"/>
        <v>1.080535945829131</v>
      </c>
      <c r="L49" s="32">
        <f t="shared" si="12"/>
        <v>0</v>
      </c>
      <c r="M49" s="32">
        <f t="shared" si="13"/>
        <v>1.080535945829131</v>
      </c>
    </row>
    <row r="50" spans="1:13" ht="18">
      <c r="A50" s="3"/>
      <c r="B50" s="4" t="s">
        <v>27</v>
      </c>
      <c r="C50" s="13">
        <v>0</v>
      </c>
      <c r="D50" s="13"/>
      <c r="E50" s="13">
        <v>0</v>
      </c>
      <c r="F50" s="13"/>
      <c r="G50" s="13">
        <f t="shared" si="10"/>
        <v>0</v>
      </c>
      <c r="H50" s="13"/>
      <c r="I50" s="3">
        <v>65</v>
      </c>
      <c r="J50" s="17">
        <v>33494.333333333336</v>
      </c>
      <c r="K50" s="32">
        <f t="shared" si="11"/>
        <v>0</v>
      </c>
      <c r="L50" s="32">
        <f t="shared" si="12"/>
        <v>0</v>
      </c>
      <c r="M50" s="32">
        <f t="shared" si="13"/>
        <v>0</v>
      </c>
    </row>
    <row r="51" spans="1:13" ht="18">
      <c r="A51" s="3"/>
      <c r="B51" s="4" t="s">
        <v>28</v>
      </c>
      <c r="C51" s="13">
        <v>0</v>
      </c>
      <c r="D51" s="13"/>
      <c r="E51" s="13">
        <v>0</v>
      </c>
      <c r="F51" s="13"/>
      <c r="G51" s="13">
        <f t="shared" si="10"/>
        <v>0</v>
      </c>
      <c r="H51" s="13"/>
      <c r="I51" s="3">
        <v>68</v>
      </c>
      <c r="J51" s="17">
        <v>5320.666666666667</v>
      </c>
      <c r="K51" s="32">
        <f t="shared" si="11"/>
        <v>0</v>
      </c>
      <c r="L51" s="32">
        <f t="shared" si="12"/>
        <v>0</v>
      </c>
      <c r="M51" s="32">
        <f t="shared" si="13"/>
        <v>0</v>
      </c>
    </row>
    <row r="52" spans="1:13" ht="18">
      <c r="A52" s="3"/>
      <c r="B52" s="4" t="s">
        <v>29</v>
      </c>
      <c r="C52" s="13">
        <v>1</v>
      </c>
      <c r="D52" s="13"/>
      <c r="E52" s="13">
        <v>0</v>
      </c>
      <c r="F52" s="13"/>
      <c r="G52" s="13">
        <f t="shared" si="10"/>
        <v>1</v>
      </c>
      <c r="H52" s="13"/>
      <c r="I52" s="3">
        <v>76</v>
      </c>
      <c r="J52" s="17">
        <v>28389.333333333332</v>
      </c>
      <c r="K52" s="32">
        <f t="shared" si="11"/>
        <v>0.35224497463836185</v>
      </c>
      <c r="L52" s="32">
        <f t="shared" si="12"/>
        <v>0</v>
      </c>
      <c r="M52" s="32">
        <f t="shared" si="13"/>
        <v>0.35224497463836185</v>
      </c>
    </row>
    <row r="53" spans="1:13" ht="18">
      <c r="A53" s="3"/>
      <c r="B53" s="4" t="s">
        <v>30</v>
      </c>
      <c r="C53" s="16">
        <v>1</v>
      </c>
      <c r="D53" s="16"/>
      <c r="E53" s="16">
        <v>0</v>
      </c>
      <c r="F53" s="16"/>
      <c r="G53" s="13">
        <f t="shared" si="10"/>
        <v>1</v>
      </c>
      <c r="H53" s="16"/>
      <c r="I53" s="3">
        <v>81</v>
      </c>
      <c r="J53" s="17">
        <v>9869</v>
      </c>
      <c r="K53" s="32">
        <f t="shared" si="11"/>
        <v>1.013273887931908</v>
      </c>
      <c r="L53" s="32">
        <f t="shared" si="12"/>
        <v>0</v>
      </c>
      <c r="M53" s="32">
        <f t="shared" si="13"/>
        <v>1.013273887931908</v>
      </c>
    </row>
    <row r="54" spans="1:13" ht="18">
      <c r="A54" s="3"/>
      <c r="B54" s="4" t="s">
        <v>31</v>
      </c>
      <c r="C54" s="16">
        <v>0</v>
      </c>
      <c r="D54" s="16"/>
      <c r="E54" s="16">
        <v>0</v>
      </c>
      <c r="F54" s="16"/>
      <c r="G54" s="13">
        <f t="shared" si="10"/>
        <v>0</v>
      </c>
      <c r="H54" s="16"/>
      <c r="I54" s="3">
        <v>85</v>
      </c>
      <c r="J54" s="17">
        <v>26016.333333333332</v>
      </c>
      <c r="K54" s="32">
        <f t="shared" si="11"/>
        <v>0</v>
      </c>
      <c r="L54" s="32">
        <f t="shared" si="12"/>
        <v>0</v>
      </c>
      <c r="M54" s="32">
        <f t="shared" si="13"/>
        <v>0</v>
      </c>
    </row>
    <row r="55" spans="1:13" ht="18.75">
      <c r="A55" s="3"/>
      <c r="B55" s="4" t="s">
        <v>32</v>
      </c>
      <c r="C55" s="35">
        <v>0</v>
      </c>
      <c r="D55" s="18"/>
      <c r="E55" s="35">
        <v>0</v>
      </c>
      <c r="F55" s="18"/>
      <c r="G55" s="13">
        <f t="shared" si="10"/>
        <v>0</v>
      </c>
      <c r="H55" s="18"/>
      <c r="I55" s="3">
        <v>94</v>
      </c>
      <c r="J55" s="17">
        <v>5623.333333333333</v>
      </c>
      <c r="K55" s="32">
        <f t="shared" si="11"/>
        <v>0</v>
      </c>
      <c r="L55" s="32">
        <f t="shared" si="12"/>
        <v>0</v>
      </c>
      <c r="M55" s="32">
        <f t="shared" si="13"/>
        <v>0</v>
      </c>
    </row>
    <row r="56" spans="1:13" ht="18">
      <c r="A56" s="3"/>
      <c r="B56" s="4" t="s">
        <v>33</v>
      </c>
      <c r="C56" s="17">
        <v>0</v>
      </c>
      <c r="D56" s="17"/>
      <c r="E56" s="17">
        <v>0</v>
      </c>
      <c r="F56" s="17"/>
      <c r="G56" s="13">
        <f t="shared" si="10"/>
        <v>0</v>
      </c>
      <c r="H56" s="17"/>
      <c r="I56" s="3">
        <v>101</v>
      </c>
      <c r="J56" s="17">
        <v>1001</v>
      </c>
      <c r="K56" s="32">
        <f t="shared" si="11"/>
        <v>0</v>
      </c>
      <c r="L56" s="32">
        <f t="shared" si="12"/>
        <v>0</v>
      </c>
      <c r="M56" s="32">
        <f t="shared" si="13"/>
        <v>0</v>
      </c>
    </row>
    <row r="57" spans="10:13" ht="18">
      <c r="J57" s="17"/>
      <c r="M57" s="34"/>
    </row>
    <row r="58" spans="1:13" ht="18">
      <c r="A58" s="1"/>
      <c r="B58" s="1" t="s">
        <v>34</v>
      </c>
      <c r="C58" s="17">
        <f>SUM(C48:C57)</f>
        <v>8</v>
      </c>
      <c r="E58" s="17">
        <f>SUM(E48:E57)</f>
        <v>0</v>
      </c>
      <c r="G58" s="17">
        <f>SUM(G48:G57)</f>
        <v>8</v>
      </c>
      <c r="J58" s="17">
        <v>164242.33333333334</v>
      </c>
      <c r="K58" s="32">
        <f>(C58/$J58)*10000</f>
        <v>0.48708514045302975</v>
      </c>
      <c r="L58" s="32">
        <f>(E58/$J58)*10000</f>
        <v>0</v>
      </c>
      <c r="M58" s="32">
        <f>((C58/J58)+(E58/J58))*10000</f>
        <v>0.48708514045302975</v>
      </c>
    </row>
    <row r="59" spans="1:13" ht="18">
      <c r="A59" s="1"/>
      <c r="B59" s="1"/>
      <c r="J59" s="17"/>
      <c r="M59" s="34"/>
    </row>
    <row r="60" spans="1:13" ht="18">
      <c r="A60" s="4"/>
      <c r="B60" s="4" t="s">
        <v>53</v>
      </c>
      <c r="C60" s="17">
        <v>19</v>
      </c>
      <c r="D60" s="17"/>
      <c r="E60" s="17">
        <v>0</v>
      </c>
      <c r="F60" s="17"/>
      <c r="G60" s="13">
        <f>+C60+E60</f>
        <v>19</v>
      </c>
      <c r="H60" s="17"/>
      <c r="I60" s="2"/>
      <c r="M60" s="34"/>
    </row>
    <row r="61" spans="1:13" ht="18">
      <c r="A61" s="4"/>
      <c r="B61" s="4"/>
      <c r="C61" s="17"/>
      <c r="D61" s="17"/>
      <c r="E61" s="17"/>
      <c r="F61" s="17"/>
      <c r="G61" s="17"/>
      <c r="H61" s="17"/>
      <c r="I61" s="2"/>
      <c r="M61" s="34"/>
    </row>
    <row r="62" spans="1:13" ht="18.75" thickBot="1">
      <c r="A62" s="19"/>
      <c r="B62" s="19" t="s">
        <v>35</v>
      </c>
      <c r="C62" s="20">
        <f>+C46+C58+C60</f>
        <v>838</v>
      </c>
      <c r="D62" s="20"/>
      <c r="E62" s="20">
        <f>+E46+E58+E60</f>
        <v>276</v>
      </c>
      <c r="F62" s="20"/>
      <c r="G62" s="20">
        <f>+G46+G58+G60</f>
        <v>1114</v>
      </c>
      <c r="H62" s="20"/>
      <c r="I62" s="2"/>
      <c r="J62" s="17">
        <v>3286979.3333333335</v>
      </c>
      <c r="K62" s="32">
        <f>(C62/$J62)*10000</f>
        <v>2.5494532061757207</v>
      </c>
      <c r="L62" s="32">
        <f>(E62/$J62)*10000</f>
        <v>0.8396767122965382</v>
      </c>
      <c r="M62" s="32">
        <f>((C62/J62)+(E62/J62))*10000</f>
        <v>3.389129918472259</v>
      </c>
    </row>
    <row r="63" spans="1:9" ht="15.75">
      <c r="A63" s="1"/>
      <c r="B63" s="1"/>
      <c r="C63" s="1"/>
      <c r="D63" s="1"/>
      <c r="E63" s="1"/>
      <c r="F63" s="1"/>
      <c r="G63" s="1"/>
      <c r="H63" s="1"/>
      <c r="I63" s="2"/>
    </row>
    <row r="64" spans="2:9" ht="15.75">
      <c r="B64" s="26" t="str">
        <f>+A17</f>
        <v>Fuente: Superintendencia de Isapres.</v>
      </c>
      <c r="C64" s="1"/>
      <c r="D64" s="1"/>
      <c r="E64" s="1"/>
      <c r="F64" s="1"/>
      <c r="G64" s="1"/>
      <c r="H64" s="1"/>
      <c r="I64" s="2"/>
    </row>
    <row r="65" spans="2:9" ht="15.75">
      <c r="B65" s="37" t="s">
        <v>86</v>
      </c>
      <c r="C65" s="8"/>
      <c r="D65" s="8"/>
      <c r="E65" s="8"/>
      <c r="F65" s="8"/>
      <c r="G65" s="8"/>
      <c r="H65" s="8"/>
      <c r="I65" s="2"/>
    </row>
    <row r="66" spans="2:11" ht="15.75">
      <c r="B66" s="44"/>
      <c r="C66" s="8"/>
      <c r="D66" s="8"/>
      <c r="E66" s="8"/>
      <c r="F66" s="8"/>
      <c r="G66" s="8"/>
      <c r="H66" s="8"/>
      <c r="I66" s="1"/>
      <c r="J66" s="1"/>
      <c r="K66" s="2"/>
    </row>
    <row r="67" spans="3:11" ht="15.75">
      <c r="C67" s="8"/>
      <c r="D67" s="8"/>
      <c r="E67" s="8"/>
      <c r="F67" s="8"/>
      <c r="G67" s="8"/>
      <c r="H67" s="8"/>
      <c r="I67" s="1"/>
      <c r="J67" s="1"/>
      <c r="K67" s="2"/>
    </row>
    <row r="68" spans="2:11" ht="15.75">
      <c r="B68" s="33"/>
      <c r="C68" s="8"/>
      <c r="D68" s="8"/>
      <c r="E68" s="8"/>
      <c r="F68" s="8"/>
      <c r="G68" s="8"/>
      <c r="H68" s="8"/>
      <c r="I68" s="1"/>
      <c r="J68" s="1"/>
      <c r="K68" s="2"/>
    </row>
    <row r="69" spans="1:11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sheetProtection/>
  <mergeCells count="4">
    <mergeCell ref="A3:H3"/>
    <mergeCell ref="A23:H23"/>
    <mergeCell ref="D6:G6"/>
    <mergeCell ref="C25:H25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L97"/>
  <sheetViews>
    <sheetView showGridLines="0" zoomScale="75" zoomScaleNormal="75" zoomScalePageLayoutView="0" workbookViewId="0" topLeftCell="A1">
      <selection activeCell="A1" sqref="A1"/>
    </sheetView>
  </sheetViews>
  <sheetFormatPr defaultColWidth="6.796875" defaultRowHeight="15"/>
  <cols>
    <col min="1" max="1" width="22.8984375" style="0" customWidth="1"/>
    <col min="2" max="9" width="10.59765625" style="0" customWidth="1"/>
    <col min="10" max="10" width="10.69921875" style="0" customWidth="1"/>
    <col min="11" max="11" width="8.69921875" style="0" customWidth="1"/>
    <col min="12" max="12" width="8" style="0" customWidth="1"/>
    <col min="13" max="13" width="8.5" style="0" customWidth="1"/>
    <col min="14" max="16384" width="6.69921875" style="0" customWidth="1"/>
  </cols>
  <sheetData>
    <row r="1" spans="1:11" ht="15.75">
      <c r="A1" s="1"/>
      <c r="B1" s="7"/>
      <c r="C1" s="8"/>
      <c r="D1" s="8"/>
      <c r="E1" s="8"/>
      <c r="F1" s="8"/>
      <c r="G1" s="8"/>
      <c r="H1" s="8"/>
      <c r="I1" s="1"/>
      <c r="J1" s="1"/>
      <c r="K1" s="2"/>
    </row>
    <row r="2" spans="1:10" ht="15.75">
      <c r="A2" s="135" t="s">
        <v>82</v>
      </c>
      <c r="B2" s="135"/>
      <c r="C2" s="135"/>
      <c r="D2" s="135"/>
      <c r="E2" s="135"/>
      <c r="F2" s="135"/>
      <c r="G2" s="135"/>
      <c r="H2" s="135"/>
      <c r="I2" s="38"/>
      <c r="J2" s="1"/>
    </row>
    <row r="3" spans="3:10" ht="16.5" thickBot="1">
      <c r="C3" s="1"/>
      <c r="D3" s="1"/>
      <c r="E3" s="1"/>
      <c r="F3" s="1"/>
      <c r="G3" s="1"/>
      <c r="H3" s="1"/>
      <c r="I3" s="1"/>
      <c r="J3" s="1"/>
    </row>
    <row r="4" spans="1:11" ht="15.75">
      <c r="A4" s="9"/>
      <c r="B4" s="9"/>
      <c r="C4" s="39" t="s">
        <v>0</v>
      </c>
      <c r="D4" s="23"/>
      <c r="E4" s="23"/>
      <c r="F4" s="23"/>
      <c r="G4" s="23"/>
      <c r="H4" s="39"/>
      <c r="J4" s="1"/>
      <c r="K4" s="2"/>
    </row>
    <row r="5" spans="1:11" ht="15.75">
      <c r="A5" s="10"/>
      <c r="B5" s="10"/>
      <c r="C5" s="40" t="s">
        <v>1</v>
      </c>
      <c r="D5" s="136" t="s">
        <v>2</v>
      </c>
      <c r="E5" s="136"/>
      <c r="F5" s="136"/>
      <c r="G5" s="136"/>
      <c r="H5" s="41" t="s">
        <v>0</v>
      </c>
      <c r="J5" s="1"/>
      <c r="K5" s="2"/>
    </row>
    <row r="6" spans="1:11" ht="15.75">
      <c r="A6" s="25" t="s">
        <v>36</v>
      </c>
      <c r="B6" s="25"/>
      <c r="C6" s="27" t="s">
        <v>3</v>
      </c>
      <c r="D6" s="27" t="s">
        <v>4</v>
      </c>
      <c r="E6" s="27" t="s">
        <v>5</v>
      </c>
      <c r="F6" s="27" t="s">
        <v>6</v>
      </c>
      <c r="G6" s="27" t="s">
        <v>7</v>
      </c>
      <c r="H6" s="42" t="s">
        <v>1</v>
      </c>
      <c r="J6" s="1"/>
      <c r="K6" s="2"/>
    </row>
    <row r="7" spans="1:11" ht="18">
      <c r="A7" s="21" t="s">
        <v>37</v>
      </c>
      <c r="B7" s="21"/>
      <c r="C7" s="22">
        <f aca="true" t="shared" si="0" ref="C7:H7">SUM(C8:C10)</f>
        <v>59170</v>
      </c>
      <c r="D7" s="22">
        <f t="shared" si="0"/>
        <v>14413</v>
      </c>
      <c r="E7" s="22"/>
      <c r="F7" s="22"/>
      <c r="G7" s="22"/>
      <c r="H7" s="22">
        <f t="shared" si="0"/>
        <v>14413</v>
      </c>
      <c r="J7" s="1"/>
      <c r="K7" s="2"/>
    </row>
    <row r="8" spans="1:11" ht="18">
      <c r="A8" s="12" t="s">
        <v>38</v>
      </c>
      <c r="B8" s="12"/>
      <c r="C8" s="13">
        <f>+RECLAMOS!C9</f>
        <v>30665</v>
      </c>
      <c r="D8" s="13">
        <f>+RECLAMOS!D9</f>
        <v>7972</v>
      </c>
      <c r="E8" s="13"/>
      <c r="F8" s="13"/>
      <c r="G8" s="13"/>
      <c r="H8" s="13">
        <f>SUM(D8:G8)</f>
        <v>7972</v>
      </c>
      <c r="J8" s="1"/>
      <c r="K8" s="2"/>
    </row>
    <row r="9" spans="1:11" ht="18">
      <c r="A9" s="12" t="s">
        <v>39</v>
      </c>
      <c r="B9" s="12"/>
      <c r="C9" s="13">
        <f>+RECLAMOS!C10</f>
        <v>23066</v>
      </c>
      <c r="D9" s="13">
        <f>+RECLAMOS!D10</f>
        <v>5570</v>
      </c>
      <c r="E9" s="13"/>
      <c r="F9" s="13"/>
      <c r="G9" s="13"/>
      <c r="H9" s="13">
        <f>SUM(D9:G9)</f>
        <v>5570</v>
      </c>
      <c r="J9" s="1"/>
      <c r="K9" s="2"/>
    </row>
    <row r="10" spans="1:11" ht="18">
      <c r="A10" s="12" t="s">
        <v>54</v>
      </c>
      <c r="B10" s="12"/>
      <c r="C10" s="13">
        <v>5439</v>
      </c>
      <c r="D10" s="13">
        <v>871</v>
      </c>
      <c r="E10" s="13"/>
      <c r="F10" s="13"/>
      <c r="G10" s="13"/>
      <c r="H10" s="13">
        <f>SUM(D10:G10)</f>
        <v>871</v>
      </c>
      <c r="J10" s="1"/>
      <c r="K10" s="2"/>
    </row>
    <row r="11" spans="1:11" ht="18">
      <c r="A11" s="4"/>
      <c r="B11" s="4"/>
      <c r="C11" s="13"/>
      <c r="D11" s="13"/>
      <c r="E11" s="13"/>
      <c r="F11" s="13"/>
      <c r="G11" s="13"/>
      <c r="H11" s="13"/>
      <c r="J11" s="1"/>
      <c r="K11" s="2"/>
    </row>
    <row r="12" spans="1:11" ht="18">
      <c r="A12" s="4" t="s">
        <v>78</v>
      </c>
      <c r="B12" s="4"/>
      <c r="C12" s="13">
        <v>1224</v>
      </c>
      <c r="D12" s="13">
        <v>351</v>
      </c>
      <c r="E12" s="13"/>
      <c r="F12" s="13"/>
      <c r="G12" s="13"/>
      <c r="H12" s="13">
        <f>SUM(D12:G12)</f>
        <v>351</v>
      </c>
      <c r="J12" s="1"/>
      <c r="K12" s="2"/>
    </row>
    <row r="13" spans="1:11" ht="18">
      <c r="A13" s="1"/>
      <c r="B13" s="1"/>
      <c r="C13" s="16"/>
      <c r="D13" s="13"/>
      <c r="E13" s="16"/>
      <c r="F13" s="16"/>
      <c r="G13" s="16"/>
      <c r="H13" s="16"/>
      <c r="J13" s="1"/>
      <c r="K13" s="2"/>
    </row>
    <row r="14" spans="1:11" ht="18.75" thickBot="1">
      <c r="A14" s="30" t="s">
        <v>55</v>
      </c>
      <c r="B14" s="30"/>
      <c r="C14" s="29">
        <f aca="true" t="shared" si="1" ref="C14:H14">SUM(C8:C13)</f>
        <v>60394</v>
      </c>
      <c r="D14" s="29">
        <f t="shared" si="1"/>
        <v>14764</v>
      </c>
      <c r="E14" s="29"/>
      <c r="F14" s="29"/>
      <c r="G14" s="29"/>
      <c r="H14" s="29">
        <f t="shared" si="1"/>
        <v>14764</v>
      </c>
      <c r="J14" s="1"/>
      <c r="K14" s="2"/>
    </row>
    <row r="15" spans="4:11" ht="15.75">
      <c r="D15" s="2"/>
      <c r="E15" s="5"/>
      <c r="F15" s="5"/>
      <c r="G15" s="5"/>
      <c r="H15" s="6"/>
      <c r="I15" s="2"/>
      <c r="J15" s="1"/>
      <c r="K15" s="2"/>
    </row>
    <row r="16" spans="1:11" ht="15.75">
      <c r="A16" s="26" t="str">
        <f>+RECLAMOS!A17</f>
        <v>Fuente: Superintendencia de Isapres.</v>
      </c>
      <c r="C16" s="11"/>
      <c r="D16" s="2"/>
      <c r="E16" s="5"/>
      <c r="F16" s="5"/>
      <c r="G16" s="5"/>
      <c r="H16" s="6"/>
      <c r="I16" s="2"/>
      <c r="J16" s="1"/>
      <c r="K16" s="2"/>
    </row>
    <row r="17" spans="1:11" ht="15.75">
      <c r="A17" s="31" t="s">
        <v>79</v>
      </c>
      <c r="C17" s="1"/>
      <c r="D17" s="1"/>
      <c r="E17" s="1"/>
      <c r="F17" s="1"/>
      <c r="G17" s="1"/>
      <c r="H17" s="1"/>
      <c r="I17" s="1"/>
      <c r="J17" s="1"/>
      <c r="K17" s="2"/>
    </row>
    <row r="18" spans="1:11" ht="15.75">
      <c r="A18" s="31" t="s">
        <v>73</v>
      </c>
      <c r="B18" s="1"/>
      <c r="C18" s="1"/>
      <c r="D18" s="1"/>
      <c r="E18" s="1"/>
      <c r="F18" s="1"/>
      <c r="G18" s="1"/>
      <c r="H18" s="1"/>
      <c r="I18" s="1"/>
      <c r="J18" s="1"/>
      <c r="K18" s="2"/>
    </row>
    <row r="19" spans="1:11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2"/>
    </row>
    <row r="20" spans="1:11" ht="15.75">
      <c r="A20" s="7"/>
      <c r="B20" s="8"/>
      <c r="C20" s="8"/>
      <c r="D20" s="8"/>
      <c r="E20" s="8"/>
      <c r="F20" s="8"/>
      <c r="G20" s="8"/>
      <c r="H20" s="8"/>
      <c r="I20" s="8"/>
      <c r="J20" s="8"/>
      <c r="K20" s="2"/>
    </row>
    <row r="21" spans="1:11" ht="15.75">
      <c r="A21" s="135" t="s">
        <v>83</v>
      </c>
      <c r="B21" s="135"/>
      <c r="C21" s="135"/>
      <c r="D21" s="135"/>
      <c r="E21" s="135"/>
      <c r="F21" s="135"/>
      <c r="G21" s="135"/>
      <c r="H21" s="135"/>
      <c r="I21" s="135"/>
      <c r="J21" s="38"/>
      <c r="K21" s="2"/>
    </row>
    <row r="22" spans="1:10" ht="16.5" thickBo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9" ht="15.75">
      <c r="A23" s="23"/>
      <c r="B23" s="137" t="s">
        <v>56</v>
      </c>
      <c r="C23" s="137"/>
      <c r="D23" s="137"/>
      <c r="E23" s="137"/>
      <c r="F23" s="137"/>
      <c r="G23" s="137"/>
      <c r="H23" s="137"/>
      <c r="I23" s="137"/>
    </row>
    <row r="24" spans="1:11" ht="15.75">
      <c r="A24" s="24"/>
      <c r="B24" s="43" t="s">
        <v>57</v>
      </c>
      <c r="C24" s="43" t="s">
        <v>57</v>
      </c>
      <c r="D24" s="43" t="s">
        <v>58</v>
      </c>
      <c r="E24" s="43" t="s">
        <v>59</v>
      </c>
      <c r="F24" s="43" t="s">
        <v>60</v>
      </c>
      <c r="G24" s="43" t="s">
        <v>61</v>
      </c>
      <c r="H24" s="40" t="s">
        <v>62</v>
      </c>
      <c r="I24" s="40"/>
      <c r="K24" s="2"/>
    </row>
    <row r="25" spans="1:12" ht="15.75">
      <c r="A25" s="28" t="s">
        <v>9</v>
      </c>
      <c r="B25" s="27" t="s">
        <v>63</v>
      </c>
      <c r="C25" s="27" t="s">
        <v>64</v>
      </c>
      <c r="D25" s="27" t="s">
        <v>65</v>
      </c>
      <c r="E25" s="27" t="s">
        <v>66</v>
      </c>
      <c r="F25" s="27" t="s">
        <v>67</v>
      </c>
      <c r="G25" s="27" t="s">
        <v>68</v>
      </c>
      <c r="H25" s="27" t="s">
        <v>69</v>
      </c>
      <c r="I25" s="27" t="s">
        <v>0</v>
      </c>
      <c r="K25" s="2"/>
      <c r="L25" s="27" t="s">
        <v>8</v>
      </c>
    </row>
    <row r="26" spans="1:12" ht="18">
      <c r="A26" s="4" t="s">
        <v>11</v>
      </c>
      <c r="B26" s="13">
        <v>2</v>
      </c>
      <c r="C26" s="13">
        <v>0</v>
      </c>
      <c r="D26" s="13">
        <v>1</v>
      </c>
      <c r="E26" s="13">
        <v>1</v>
      </c>
      <c r="F26" s="13">
        <v>0</v>
      </c>
      <c r="G26" s="13">
        <v>1</v>
      </c>
      <c r="H26" s="13">
        <v>1</v>
      </c>
      <c r="I26" s="13">
        <f aca="true" t="shared" si="2" ref="I26:I42">SUM(B26:H26)</f>
        <v>6</v>
      </c>
      <c r="L26" s="3">
        <v>57</v>
      </c>
    </row>
    <row r="27" spans="1:12" ht="18">
      <c r="A27" s="4" t="s">
        <v>12</v>
      </c>
      <c r="B27" s="13">
        <v>1</v>
      </c>
      <c r="C27" s="13">
        <v>6</v>
      </c>
      <c r="D27" s="13">
        <v>4</v>
      </c>
      <c r="E27" s="13">
        <v>1</v>
      </c>
      <c r="F27" s="13">
        <v>0</v>
      </c>
      <c r="G27" s="13">
        <v>0</v>
      </c>
      <c r="H27" s="13">
        <v>0</v>
      </c>
      <c r="I27" s="13">
        <f t="shared" si="2"/>
        <v>12</v>
      </c>
      <c r="L27" s="3">
        <v>66</v>
      </c>
    </row>
    <row r="28" spans="1:12" ht="18">
      <c r="A28" s="4" t="s">
        <v>13</v>
      </c>
      <c r="B28" s="13">
        <v>2</v>
      </c>
      <c r="C28" s="13">
        <v>8</v>
      </c>
      <c r="D28" s="13">
        <v>12</v>
      </c>
      <c r="E28" s="13">
        <v>1</v>
      </c>
      <c r="F28" s="13">
        <v>0</v>
      </c>
      <c r="G28" s="13">
        <v>0</v>
      </c>
      <c r="H28" s="13">
        <v>0</v>
      </c>
      <c r="I28" s="13">
        <f t="shared" si="2"/>
        <v>23</v>
      </c>
      <c r="L28" s="3">
        <v>67</v>
      </c>
    </row>
    <row r="29" spans="1:12" ht="18">
      <c r="A29" s="4" t="s">
        <v>14</v>
      </c>
      <c r="B29" s="13">
        <v>0</v>
      </c>
      <c r="C29" s="13">
        <v>1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f t="shared" si="2"/>
        <v>1</v>
      </c>
      <c r="L29" s="3">
        <v>70</v>
      </c>
    </row>
    <row r="30" spans="1:12" ht="18">
      <c r="A30" s="4" t="s">
        <v>52</v>
      </c>
      <c r="B30" s="13">
        <v>2</v>
      </c>
      <c r="C30" s="13">
        <v>14</v>
      </c>
      <c r="D30" s="13">
        <v>3</v>
      </c>
      <c r="E30" s="13">
        <v>1</v>
      </c>
      <c r="F30" s="13">
        <v>0</v>
      </c>
      <c r="G30" s="13">
        <v>1</v>
      </c>
      <c r="H30" s="13">
        <v>0</v>
      </c>
      <c r="I30" s="13">
        <f t="shared" si="2"/>
        <v>21</v>
      </c>
      <c r="L30" s="3">
        <v>74</v>
      </c>
    </row>
    <row r="31" spans="1:12" ht="18">
      <c r="A31" s="4" t="s">
        <v>15</v>
      </c>
      <c r="B31" s="14">
        <v>21</v>
      </c>
      <c r="C31" s="14">
        <v>30</v>
      </c>
      <c r="D31" s="14">
        <v>20</v>
      </c>
      <c r="E31" s="14">
        <v>4</v>
      </c>
      <c r="F31" s="14">
        <v>0</v>
      </c>
      <c r="G31" s="14">
        <v>0</v>
      </c>
      <c r="H31" s="13">
        <v>2</v>
      </c>
      <c r="I31" s="13">
        <f t="shared" si="2"/>
        <v>77</v>
      </c>
      <c r="L31" s="3">
        <v>78</v>
      </c>
    </row>
    <row r="32" spans="1:12" ht="18">
      <c r="A32" s="4" t="s">
        <v>16</v>
      </c>
      <c r="B32" s="14">
        <v>13</v>
      </c>
      <c r="C32" s="14">
        <v>17</v>
      </c>
      <c r="D32" s="14">
        <v>53</v>
      </c>
      <c r="E32" s="14">
        <v>3</v>
      </c>
      <c r="F32" s="14">
        <v>0</v>
      </c>
      <c r="G32" s="15">
        <v>1</v>
      </c>
      <c r="H32" s="13">
        <v>3</v>
      </c>
      <c r="I32" s="13">
        <f t="shared" si="2"/>
        <v>90</v>
      </c>
      <c r="L32" s="3">
        <v>80</v>
      </c>
    </row>
    <row r="33" spans="1:12" ht="18">
      <c r="A33" s="4" t="s">
        <v>17</v>
      </c>
      <c r="B33" s="16">
        <v>0</v>
      </c>
      <c r="C33" s="16">
        <v>1</v>
      </c>
      <c r="D33" s="16">
        <v>1</v>
      </c>
      <c r="E33" s="16">
        <v>2</v>
      </c>
      <c r="F33" s="16">
        <v>0</v>
      </c>
      <c r="G33" s="16">
        <v>0</v>
      </c>
      <c r="H33" s="13">
        <v>0</v>
      </c>
      <c r="I33" s="13">
        <f t="shared" si="2"/>
        <v>4</v>
      </c>
      <c r="L33" s="3">
        <v>86</v>
      </c>
    </row>
    <row r="34" spans="1:12" ht="18">
      <c r="A34" s="4" t="s">
        <v>87</v>
      </c>
      <c r="B34" s="16">
        <v>0</v>
      </c>
      <c r="C34" s="16">
        <v>4</v>
      </c>
      <c r="D34" s="16">
        <v>0</v>
      </c>
      <c r="E34" s="16">
        <v>0</v>
      </c>
      <c r="F34" s="16">
        <v>0</v>
      </c>
      <c r="G34" s="16">
        <v>1</v>
      </c>
      <c r="H34" s="13">
        <v>0</v>
      </c>
      <c r="I34" s="13">
        <f t="shared" si="2"/>
        <v>5</v>
      </c>
      <c r="L34" s="3">
        <v>88</v>
      </c>
    </row>
    <row r="35" spans="1:12" ht="18">
      <c r="A35" s="4" t="s">
        <v>85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3">
        <v>0</v>
      </c>
      <c r="I35" s="13">
        <f>SUM(B35:H35)</f>
        <v>0</v>
      </c>
      <c r="L35" s="3">
        <v>89</v>
      </c>
    </row>
    <row r="36" spans="1:12" ht="18">
      <c r="A36" s="4" t="s">
        <v>18</v>
      </c>
      <c r="B36" s="17">
        <v>1</v>
      </c>
      <c r="C36" s="17">
        <v>1</v>
      </c>
      <c r="D36" s="17">
        <v>1</v>
      </c>
      <c r="E36" s="17">
        <v>0</v>
      </c>
      <c r="F36" s="17">
        <v>1</v>
      </c>
      <c r="G36" s="17">
        <v>0</v>
      </c>
      <c r="H36" s="13">
        <v>0</v>
      </c>
      <c r="I36" s="13">
        <f t="shared" si="2"/>
        <v>4</v>
      </c>
      <c r="L36" s="3">
        <v>96</v>
      </c>
    </row>
    <row r="37" spans="1:12" ht="18">
      <c r="A37" s="4" t="s">
        <v>19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3">
        <v>1</v>
      </c>
      <c r="I37" s="13">
        <f t="shared" si="2"/>
        <v>1</v>
      </c>
      <c r="L37" s="3">
        <v>98</v>
      </c>
    </row>
    <row r="38" spans="1:12" ht="18">
      <c r="A38" s="4" t="s">
        <v>20</v>
      </c>
      <c r="B38" s="17">
        <v>13</v>
      </c>
      <c r="C38" s="17">
        <v>26</v>
      </c>
      <c r="D38" s="17">
        <v>23</v>
      </c>
      <c r="E38" s="17">
        <v>0</v>
      </c>
      <c r="F38" s="17">
        <v>1</v>
      </c>
      <c r="G38" s="17">
        <v>4</v>
      </c>
      <c r="H38" s="13">
        <v>3</v>
      </c>
      <c r="I38" s="13">
        <f t="shared" si="2"/>
        <v>70</v>
      </c>
      <c r="L38" s="3">
        <v>99</v>
      </c>
    </row>
    <row r="39" spans="1:12" ht="18">
      <c r="A39" s="4" t="s">
        <v>21</v>
      </c>
      <c r="B39" s="17">
        <v>0</v>
      </c>
      <c r="C39" s="17">
        <v>2</v>
      </c>
      <c r="D39" s="17">
        <v>0</v>
      </c>
      <c r="E39" s="17">
        <v>0</v>
      </c>
      <c r="F39" s="17">
        <v>0</v>
      </c>
      <c r="G39" s="17">
        <v>5</v>
      </c>
      <c r="H39" s="13">
        <v>0</v>
      </c>
      <c r="I39" s="13">
        <f t="shared" si="2"/>
        <v>7</v>
      </c>
      <c r="L39" s="3">
        <v>100</v>
      </c>
    </row>
    <row r="40" spans="1:12" ht="18">
      <c r="A40" s="4" t="s">
        <v>22</v>
      </c>
      <c r="B40" s="17">
        <v>0</v>
      </c>
      <c r="C40" s="17">
        <v>0</v>
      </c>
      <c r="D40" s="17">
        <v>0</v>
      </c>
      <c r="E40" s="17">
        <v>1</v>
      </c>
      <c r="F40" s="17">
        <v>0</v>
      </c>
      <c r="G40" s="17">
        <v>0</v>
      </c>
      <c r="H40" s="13">
        <v>0</v>
      </c>
      <c r="I40" s="13">
        <f t="shared" si="2"/>
        <v>1</v>
      </c>
      <c r="L40" s="3">
        <v>104</v>
      </c>
    </row>
    <row r="41" spans="1:12" ht="18">
      <c r="A41" s="4" t="s">
        <v>23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3">
        <v>0</v>
      </c>
      <c r="I41" s="13">
        <f t="shared" si="2"/>
        <v>0</v>
      </c>
      <c r="L41" s="3">
        <v>106</v>
      </c>
    </row>
    <row r="42" spans="1:12" ht="18">
      <c r="A42" s="4" t="s">
        <v>84</v>
      </c>
      <c r="B42" s="13">
        <v>7</v>
      </c>
      <c r="C42" s="13">
        <v>5</v>
      </c>
      <c r="D42" s="13">
        <v>2</v>
      </c>
      <c r="E42" s="13">
        <v>0</v>
      </c>
      <c r="F42" s="13">
        <v>0</v>
      </c>
      <c r="G42" s="13">
        <v>15</v>
      </c>
      <c r="H42" s="13">
        <v>0</v>
      </c>
      <c r="I42" s="13">
        <f t="shared" si="2"/>
        <v>29</v>
      </c>
      <c r="L42" s="3">
        <v>107</v>
      </c>
    </row>
    <row r="44" spans="1:9" ht="18">
      <c r="A44" s="1" t="s">
        <v>24</v>
      </c>
      <c r="B44" s="17">
        <f aca="true" t="shared" si="3" ref="B44:I44">SUM(B26:B43)</f>
        <v>62</v>
      </c>
      <c r="C44" s="17">
        <f t="shared" si="3"/>
        <v>115</v>
      </c>
      <c r="D44" s="17">
        <f t="shared" si="3"/>
        <v>120</v>
      </c>
      <c r="E44" s="17">
        <f t="shared" si="3"/>
        <v>14</v>
      </c>
      <c r="F44" s="17">
        <f t="shared" si="3"/>
        <v>2</v>
      </c>
      <c r="G44" s="17">
        <f t="shared" si="3"/>
        <v>28</v>
      </c>
      <c r="H44" s="17">
        <f t="shared" si="3"/>
        <v>10</v>
      </c>
      <c r="I44" s="17">
        <f t="shared" si="3"/>
        <v>351</v>
      </c>
    </row>
    <row r="46" spans="1:12" ht="18">
      <c r="A46" s="4" t="s">
        <v>25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f aca="true" t="shared" si="4" ref="I46:I54">SUM(B46:H46)</f>
        <v>0</v>
      </c>
      <c r="L46" s="3">
        <v>62</v>
      </c>
    </row>
    <row r="47" spans="1:12" ht="18">
      <c r="A47" s="4" t="s">
        <v>26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f t="shared" si="4"/>
        <v>0</v>
      </c>
      <c r="L47" s="3">
        <v>63</v>
      </c>
    </row>
    <row r="48" spans="1:12" ht="18">
      <c r="A48" s="4" t="s">
        <v>27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f t="shared" si="4"/>
        <v>0</v>
      </c>
      <c r="L48" s="3">
        <v>65</v>
      </c>
    </row>
    <row r="49" spans="1:12" ht="18">
      <c r="A49" s="4" t="s">
        <v>28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f t="shared" si="4"/>
        <v>0</v>
      </c>
      <c r="L49" s="3">
        <v>68</v>
      </c>
    </row>
    <row r="50" spans="1:12" ht="18">
      <c r="A50" s="4" t="s">
        <v>29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f t="shared" si="4"/>
        <v>0</v>
      </c>
      <c r="L50" s="3">
        <v>76</v>
      </c>
    </row>
    <row r="51" spans="1:12" ht="18">
      <c r="A51" s="4" t="s">
        <v>30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3">
        <f t="shared" si="4"/>
        <v>0</v>
      </c>
      <c r="L51" s="3">
        <v>81</v>
      </c>
    </row>
    <row r="52" spans="1:12" ht="18">
      <c r="A52" s="4" t="s">
        <v>31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3">
        <f t="shared" si="4"/>
        <v>0</v>
      </c>
      <c r="L52" s="3">
        <v>85</v>
      </c>
    </row>
    <row r="53" spans="1:12" ht="18">
      <c r="A53" s="4" t="s">
        <v>32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3">
        <f t="shared" si="4"/>
        <v>0</v>
      </c>
      <c r="L53" s="3">
        <v>94</v>
      </c>
    </row>
    <row r="54" spans="1:12" ht="18">
      <c r="A54" s="4" t="s">
        <v>33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3">
        <v>0</v>
      </c>
      <c r="I54" s="13">
        <f t="shared" si="4"/>
        <v>0</v>
      </c>
      <c r="L54" s="3">
        <v>101</v>
      </c>
    </row>
    <row r="56" spans="1:9" ht="18">
      <c r="A56" s="1" t="s">
        <v>34</v>
      </c>
      <c r="B56" s="17">
        <f aca="true" t="shared" si="5" ref="B56:I56">SUM(B46:B55)</f>
        <v>0</v>
      </c>
      <c r="C56" s="17">
        <f t="shared" si="5"/>
        <v>0</v>
      </c>
      <c r="D56" s="17">
        <f t="shared" si="5"/>
        <v>0</v>
      </c>
      <c r="E56" s="17">
        <f t="shared" si="5"/>
        <v>0</v>
      </c>
      <c r="F56" s="17">
        <f t="shared" si="5"/>
        <v>0</v>
      </c>
      <c r="G56" s="17">
        <f t="shared" si="5"/>
        <v>0</v>
      </c>
      <c r="H56" s="17">
        <f t="shared" si="5"/>
        <v>0</v>
      </c>
      <c r="I56" s="17">
        <f t="shared" si="5"/>
        <v>0</v>
      </c>
    </row>
    <row r="58" spans="1:9" ht="18">
      <c r="A58" s="4" t="s">
        <v>70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3">
        <v>0</v>
      </c>
      <c r="I58" s="13">
        <f>SUM(B58:H58)</f>
        <v>0</v>
      </c>
    </row>
    <row r="59" spans="1:9" ht="18">
      <c r="A59" s="3"/>
      <c r="B59" s="17"/>
      <c r="C59" s="17"/>
      <c r="D59" s="17"/>
      <c r="E59" s="17"/>
      <c r="F59" s="17"/>
      <c r="G59" s="17"/>
      <c r="H59" s="17"/>
      <c r="I59" s="17"/>
    </row>
    <row r="60" spans="1:9" ht="18.75" thickBot="1">
      <c r="A60" s="19" t="s">
        <v>35</v>
      </c>
      <c r="B60" s="20">
        <f aca="true" t="shared" si="6" ref="B60:I60">+B44+B56+B58</f>
        <v>62</v>
      </c>
      <c r="C60" s="20">
        <f t="shared" si="6"/>
        <v>115</v>
      </c>
      <c r="D60" s="20">
        <f t="shared" si="6"/>
        <v>120</v>
      </c>
      <c r="E60" s="20">
        <f t="shared" si="6"/>
        <v>14</v>
      </c>
      <c r="F60" s="20">
        <f t="shared" si="6"/>
        <v>2</v>
      </c>
      <c r="G60" s="20">
        <f t="shared" si="6"/>
        <v>28</v>
      </c>
      <c r="H60" s="20">
        <f t="shared" si="6"/>
        <v>10</v>
      </c>
      <c r="I60" s="20">
        <f t="shared" si="6"/>
        <v>351</v>
      </c>
    </row>
    <row r="61" spans="1:11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>
      <c r="A62" s="26" t="str">
        <f>+RECLAMOS!A17</f>
        <v>Fuente: Superintendencia de Isapres.</v>
      </c>
      <c r="C62" s="1"/>
      <c r="D62" s="1"/>
      <c r="E62" s="1"/>
      <c r="F62" s="1"/>
      <c r="G62" s="1"/>
      <c r="H62" s="1"/>
      <c r="I62" s="1"/>
      <c r="J62" s="1"/>
      <c r="K62" s="1"/>
    </row>
    <row r="63" spans="1:11" ht="15.75">
      <c r="A63" s="37" t="s">
        <v>86</v>
      </c>
      <c r="C63" s="1"/>
      <c r="D63" s="1"/>
      <c r="E63" s="1"/>
      <c r="F63" s="1"/>
      <c r="G63" s="1"/>
      <c r="H63" s="1"/>
      <c r="I63" s="1"/>
      <c r="J63" s="1"/>
      <c r="K63" s="1"/>
    </row>
    <row r="64" spans="1:11" ht="15.75">
      <c r="A64" s="33"/>
      <c r="C64" s="1"/>
      <c r="D64" s="1"/>
      <c r="E64" s="1"/>
      <c r="F64" s="1"/>
      <c r="G64" s="1"/>
      <c r="H64" s="1"/>
      <c r="I64" s="1"/>
      <c r="J64" s="1"/>
      <c r="K64" s="1"/>
    </row>
    <row r="65" spans="1:11" ht="15.75">
      <c r="A65" s="44"/>
      <c r="C65" s="1"/>
      <c r="D65" s="1"/>
      <c r="E65" s="1"/>
      <c r="F65" s="1"/>
      <c r="G65" s="1"/>
      <c r="H65" s="1"/>
      <c r="I65" s="1"/>
      <c r="J65" s="1"/>
      <c r="K65" s="1"/>
    </row>
    <row r="66" spans="3:11" ht="15.75">
      <c r="C66" s="1"/>
      <c r="D66" s="1"/>
      <c r="E66" s="1"/>
      <c r="F66" s="1"/>
      <c r="G66" s="1"/>
      <c r="H66" s="1"/>
      <c r="I66" s="1"/>
      <c r="J66" s="1"/>
      <c r="K66" s="1"/>
    </row>
    <row r="67" spans="1:11" ht="15.75">
      <c r="A67" s="33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>
      <c r="A68" s="33" t="s">
        <v>71</v>
      </c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sheetProtection/>
  <mergeCells count="4">
    <mergeCell ref="D5:G5"/>
    <mergeCell ref="B23:I23"/>
    <mergeCell ref="A2:H2"/>
    <mergeCell ref="A21:I21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C26"/>
  <sheetViews>
    <sheetView showGridLines="0" tabSelected="1" zoomScalePageLayoutView="0" workbookViewId="0" topLeftCell="A1">
      <selection activeCell="A8" sqref="A8:C8"/>
    </sheetView>
  </sheetViews>
  <sheetFormatPr defaultColWidth="11.19921875" defaultRowHeight="12.75" customHeight="1" zeroHeight="1"/>
  <cols>
    <col min="1" max="1" width="26.09765625" style="45" customWidth="1"/>
    <col min="2" max="2" width="6.59765625" style="45" customWidth="1"/>
    <col min="3" max="3" width="60.59765625" style="45" customWidth="1"/>
    <col min="4" max="16384" width="11" style="45" customWidth="1"/>
  </cols>
  <sheetData>
    <row r="1" ht="12.75"/>
    <row r="2" ht="12.75"/>
    <row r="3" ht="12.75"/>
    <row r="4" ht="12.75"/>
    <row r="5" ht="12.75"/>
    <row r="6" ht="12.75"/>
    <row r="7" ht="12.75"/>
    <row r="8" spans="1:3" ht="19.5" customHeight="1">
      <c r="A8" s="138" t="s">
        <v>189</v>
      </c>
      <c r="B8" s="139"/>
      <c r="C8" s="139"/>
    </row>
    <row r="9" spans="1:3" ht="19.5" customHeight="1">
      <c r="A9" s="140" t="s">
        <v>190</v>
      </c>
      <c r="B9" s="140"/>
      <c r="C9" s="140"/>
    </row>
    <row r="10" spans="1:3" ht="12.75">
      <c r="A10" s="46"/>
      <c r="B10" s="46"/>
      <c r="C10" s="46"/>
    </row>
    <row r="11" spans="1:3" ht="12.75">
      <c r="A11" s="47"/>
      <c r="B11" s="47"/>
      <c r="C11" s="47"/>
    </row>
    <row r="12" spans="1:3" ht="12.75">
      <c r="A12" s="48"/>
      <c r="C12" s="49" t="s">
        <v>162</v>
      </c>
    </row>
    <row r="13" spans="1:3" ht="12.75">
      <c r="A13" s="50"/>
      <c r="C13" s="49" t="s">
        <v>163</v>
      </c>
    </row>
    <row r="14" spans="1:3" ht="12.75">
      <c r="A14" s="50"/>
      <c r="C14" s="49" t="s">
        <v>164</v>
      </c>
    </row>
    <row r="15" spans="1:3" ht="12.75">
      <c r="A15" s="50"/>
      <c r="C15" s="49" t="s">
        <v>165</v>
      </c>
    </row>
    <row r="16" spans="1:3" ht="12.75">
      <c r="A16" s="50"/>
      <c r="C16" s="49" t="s">
        <v>166</v>
      </c>
    </row>
    <row r="17" spans="1:3" ht="12.75">
      <c r="A17" s="51"/>
      <c r="C17" s="49" t="s">
        <v>168</v>
      </c>
    </row>
    <row r="18" spans="1:3" ht="12.75">
      <c r="A18" s="51"/>
      <c r="C18" s="49"/>
    </row>
    <row r="19" spans="1:3" ht="12.75">
      <c r="A19" s="48"/>
      <c r="C19" s="49"/>
    </row>
    <row r="20" spans="1:3" ht="12.75">
      <c r="A20" s="48"/>
      <c r="C20" s="49"/>
    </row>
    <row r="21" spans="1:3" ht="12.75">
      <c r="A21" s="52"/>
      <c r="C21" s="49"/>
    </row>
    <row r="22" spans="1:3" ht="12.75">
      <c r="A22" s="53"/>
      <c r="C22" s="49"/>
    </row>
    <row r="23" spans="1:3" ht="12.75">
      <c r="A23" s="53"/>
      <c r="C23" s="49"/>
    </row>
    <row r="24" spans="1:3" ht="12.75">
      <c r="A24" s="52"/>
      <c r="C24" s="49"/>
    </row>
    <row r="25" spans="1:3" ht="12.75">
      <c r="A25" s="52"/>
      <c r="C25" s="49"/>
    </row>
    <row r="26" spans="1:3" ht="12.75">
      <c r="A26" s="52"/>
      <c r="C26" s="49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</sheetData>
  <sheetProtection/>
  <mergeCells count="2">
    <mergeCell ref="A8:C8"/>
    <mergeCell ref="A9:C9"/>
  </mergeCells>
  <hyperlinks>
    <hyperlink ref="C12" location="'TOTAL RECLAMOS'!A1" display="Cartera Comparada"/>
    <hyperlink ref="C13" location="'Reclamos Superintendencia'!A1" display="Reclamos Ingresados a la Superintendencia"/>
    <hyperlink ref="C14" location="'Reclamos Arbitrales'!A1" display="Variación Anual de Cartera por Isapre"/>
    <hyperlink ref="C16" location="'Reclamos Resueltos por Fallo'!A1" display="Cartera Vigente por Región"/>
    <hyperlink ref="C17" location="'Sanciones y Multas'!A1" display="Participación de Cartera Vigente por Isapre"/>
    <hyperlink ref="C15" location="'Reclamos por Aseguradora'!A1" display="Cotizantes Vigentes por Tramos de Renta"/>
  </hyperlinks>
  <printOptions/>
  <pageMargins left="0.75" right="0.75" top="1" bottom="1" header="0" footer="0"/>
  <pageSetup horizontalDpi="600" verticalDpi="600" orientation="portrait" paperSize="12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9"/>
  <sheetViews>
    <sheetView showGridLines="0" zoomScale="80" zoomScaleNormal="80" zoomScalePageLayoutView="0" workbookViewId="0" topLeftCell="A1">
      <selection activeCell="A1" sqref="A1:F1"/>
    </sheetView>
  </sheetViews>
  <sheetFormatPr defaultColWidth="7.59765625" defaultRowHeight="15"/>
  <cols>
    <col min="1" max="1" width="54.59765625" style="54" bestFit="1" customWidth="1"/>
    <col min="2" max="4" width="7.59765625" style="54" customWidth="1"/>
    <col min="5" max="5" width="8.59765625" style="54" customWidth="1"/>
    <col min="6" max="6" width="10.19921875" style="54" customWidth="1"/>
    <col min="7" max="7" width="7.59765625" style="54" customWidth="1"/>
    <col min="8" max="8" width="9.09765625" style="54" bestFit="1" customWidth="1"/>
    <col min="9" max="16384" width="7.59765625" style="54" customWidth="1"/>
  </cols>
  <sheetData>
    <row r="1" spans="1:8" ht="12.75">
      <c r="A1" s="142" t="s">
        <v>181</v>
      </c>
      <c r="B1" s="143"/>
      <c r="C1" s="143"/>
      <c r="D1" s="143"/>
      <c r="E1" s="143"/>
      <c r="F1" s="144"/>
      <c r="H1" s="55" t="s">
        <v>167</v>
      </c>
    </row>
    <row r="2" spans="1:6" ht="12.75">
      <c r="A2" s="151" t="s">
        <v>178</v>
      </c>
      <c r="B2" s="152"/>
      <c r="C2" s="152"/>
      <c r="D2" s="152"/>
      <c r="E2" s="152"/>
      <c r="F2" s="153"/>
    </row>
    <row r="3" spans="1:6" ht="15.75" customHeight="1">
      <c r="A3" s="163" t="s">
        <v>36</v>
      </c>
      <c r="B3" s="141">
        <v>2009</v>
      </c>
      <c r="C3" s="141"/>
      <c r="D3" s="141">
        <v>2010</v>
      </c>
      <c r="E3" s="141"/>
      <c r="F3" s="149" t="s">
        <v>144</v>
      </c>
    </row>
    <row r="4" spans="1:6" ht="12.75">
      <c r="A4" s="163"/>
      <c r="B4" s="133" t="s">
        <v>115</v>
      </c>
      <c r="C4" s="133" t="s">
        <v>116</v>
      </c>
      <c r="D4" s="133" t="s">
        <v>115</v>
      </c>
      <c r="E4" s="133" t="s">
        <v>116</v>
      </c>
      <c r="F4" s="150"/>
    </row>
    <row r="5" spans="1:6" ht="12.75">
      <c r="A5" s="56" t="s">
        <v>88</v>
      </c>
      <c r="B5" s="57"/>
      <c r="C5" s="58"/>
      <c r="D5" s="57"/>
      <c r="E5" s="58"/>
      <c r="F5" s="59"/>
    </row>
    <row r="6" spans="1:6" ht="12.75">
      <c r="A6" s="60" t="s">
        <v>156</v>
      </c>
      <c r="B6" s="61">
        <v>15871</v>
      </c>
      <c r="C6" s="62">
        <v>0.26654238882171166</v>
      </c>
      <c r="D6" s="61">
        <v>15135</v>
      </c>
      <c r="E6" s="62">
        <v>0.26380004531748386</v>
      </c>
      <c r="F6" s="63">
        <v>-0.04637388948396448</v>
      </c>
    </row>
    <row r="7" spans="1:6" ht="12.75">
      <c r="A7" s="60" t="s">
        <v>157</v>
      </c>
      <c r="B7" s="61">
        <v>29818</v>
      </c>
      <c r="C7" s="62">
        <v>0.5007725379551257</v>
      </c>
      <c r="D7" s="61">
        <v>27868</v>
      </c>
      <c r="E7" s="62">
        <v>0.48573370749307165</v>
      </c>
      <c r="F7" s="63">
        <v>-0.06539674022402575</v>
      </c>
    </row>
    <row r="8" spans="1:6" ht="12.75">
      <c r="A8" s="60" t="s">
        <v>158</v>
      </c>
      <c r="B8" s="61">
        <v>6540</v>
      </c>
      <c r="C8" s="62">
        <v>0.10983474405481661</v>
      </c>
      <c r="D8" s="61">
        <v>7762</v>
      </c>
      <c r="E8" s="62">
        <v>0.13529011904554408</v>
      </c>
      <c r="F8" s="63">
        <v>0.18685015290519869</v>
      </c>
    </row>
    <row r="9" spans="1:6" ht="12.75">
      <c r="A9" s="60" t="s">
        <v>169</v>
      </c>
      <c r="B9" s="61">
        <v>1043</v>
      </c>
      <c r="C9" s="62">
        <v>0.01751645841730485</v>
      </c>
      <c r="D9" s="61">
        <v>603</v>
      </c>
      <c r="E9" s="62">
        <v>0.010510170289160407</v>
      </c>
      <c r="F9" s="63">
        <v>-0.42186001917545546</v>
      </c>
    </row>
    <row r="10" spans="1:6" ht="12.75">
      <c r="A10" s="60" t="s">
        <v>159</v>
      </c>
      <c r="B10" s="61">
        <v>4583</v>
      </c>
      <c r="C10" s="62">
        <v>0.0769682923552331</v>
      </c>
      <c r="D10" s="61">
        <v>4585</v>
      </c>
      <c r="E10" s="62">
        <v>0.07991563976086312</v>
      </c>
      <c r="F10" s="63">
        <v>0.00043639537420903096</v>
      </c>
    </row>
    <row r="11" spans="1:6" ht="12.75">
      <c r="A11" s="60" t="s">
        <v>170</v>
      </c>
      <c r="B11" s="61">
        <v>1689</v>
      </c>
      <c r="C11" s="62">
        <v>0.028365578395808142</v>
      </c>
      <c r="D11" s="61">
        <v>1420</v>
      </c>
      <c r="E11" s="62">
        <v>0.02475031809387691</v>
      </c>
      <c r="F11" s="63">
        <v>-0.15926583777383063</v>
      </c>
    </row>
    <row r="12" spans="1:6" ht="12.75">
      <c r="A12" s="64" t="s">
        <v>160</v>
      </c>
      <c r="B12" s="65">
        <v>59544</v>
      </c>
      <c r="C12" s="66">
        <v>1</v>
      </c>
      <c r="D12" s="65">
        <v>57373</v>
      </c>
      <c r="E12" s="66">
        <v>1</v>
      </c>
      <c r="F12" s="67">
        <v>-0.03646043262125487</v>
      </c>
    </row>
    <row r="13" spans="1:6" ht="12.75">
      <c r="A13" s="68" t="s">
        <v>172</v>
      </c>
      <c r="B13" s="61"/>
      <c r="C13" s="62"/>
      <c r="D13" s="61"/>
      <c r="E13" s="62"/>
      <c r="F13" s="63"/>
    </row>
    <row r="14" spans="1:6" ht="12.75">
      <c r="A14" s="60" t="s">
        <v>171</v>
      </c>
      <c r="B14" s="61">
        <v>14289</v>
      </c>
      <c r="C14" s="62">
        <v>0.445251152935311</v>
      </c>
      <c r="D14" s="61"/>
      <c r="E14" s="62">
        <v>0</v>
      </c>
      <c r="F14" s="63">
        <v>-1</v>
      </c>
    </row>
    <row r="15" spans="1:6" ht="12.75">
      <c r="A15" s="60" t="s">
        <v>161</v>
      </c>
      <c r="B15" s="61">
        <v>17803</v>
      </c>
      <c r="C15" s="62">
        <v>0.554748847064689</v>
      </c>
      <c r="D15" s="61">
        <v>24786</v>
      </c>
      <c r="E15" s="62">
        <v>1</v>
      </c>
      <c r="F15" s="63">
        <v>0.3922372633825759</v>
      </c>
    </row>
    <row r="16" spans="1:6" ht="12.75">
      <c r="A16" s="64" t="s">
        <v>160</v>
      </c>
      <c r="B16" s="65">
        <v>32092</v>
      </c>
      <c r="C16" s="66">
        <v>1</v>
      </c>
      <c r="D16" s="65">
        <v>24786</v>
      </c>
      <c r="E16" s="66">
        <v>1</v>
      </c>
      <c r="F16" s="67">
        <v>-0.22765798329801823</v>
      </c>
    </row>
    <row r="17" spans="1:6" ht="12.75">
      <c r="A17" s="69" t="s">
        <v>95</v>
      </c>
      <c r="B17" s="70">
        <v>91636</v>
      </c>
      <c r="C17" s="70"/>
      <c r="D17" s="70">
        <v>82159</v>
      </c>
      <c r="E17" s="70"/>
      <c r="F17" s="71">
        <v>-0.10342005325417958</v>
      </c>
    </row>
    <row r="18" spans="1:6" ht="12.75">
      <c r="A18" s="145" t="s">
        <v>150</v>
      </c>
      <c r="B18" s="146"/>
      <c r="C18" s="146"/>
      <c r="D18" s="146"/>
      <c r="E18" s="146"/>
      <c r="F18" s="147"/>
    </row>
    <row r="19" spans="1:6" ht="27" customHeight="1">
      <c r="A19" s="154" t="s">
        <v>174</v>
      </c>
      <c r="B19" s="155"/>
      <c r="C19" s="155"/>
      <c r="D19" s="155"/>
      <c r="E19" s="155"/>
      <c r="F19" s="156"/>
    </row>
    <row r="20" spans="1:6" ht="29.25" customHeight="1">
      <c r="A20" s="154" t="s">
        <v>143</v>
      </c>
      <c r="B20" s="155"/>
      <c r="C20" s="155"/>
      <c r="D20" s="155"/>
      <c r="E20" s="155"/>
      <c r="F20" s="156"/>
    </row>
    <row r="21" spans="1:6" ht="39.75" customHeight="1">
      <c r="A21" s="157" t="s">
        <v>173</v>
      </c>
      <c r="B21" s="158"/>
      <c r="C21" s="158"/>
      <c r="D21" s="158"/>
      <c r="E21" s="158"/>
      <c r="F21" s="159"/>
    </row>
    <row r="22" spans="1:4" ht="12.75">
      <c r="A22" s="165"/>
      <c r="B22" s="165"/>
      <c r="C22" s="165"/>
      <c r="D22" s="165"/>
    </row>
    <row r="23" spans="1:6" ht="12.75">
      <c r="A23" s="148"/>
      <c r="B23" s="148"/>
      <c r="C23" s="148"/>
      <c r="D23" s="148"/>
      <c r="E23" s="148"/>
      <c r="F23" s="148"/>
    </row>
    <row r="24" spans="1:6" ht="12.75">
      <c r="A24" s="142" t="s">
        <v>182</v>
      </c>
      <c r="B24" s="143"/>
      <c r="C24" s="143"/>
      <c r="D24" s="143"/>
      <c r="E24" s="143"/>
      <c r="F24" s="144"/>
    </row>
    <row r="25" spans="1:6" ht="12.75">
      <c r="A25" s="151" t="s">
        <v>179</v>
      </c>
      <c r="B25" s="152"/>
      <c r="C25" s="152"/>
      <c r="D25" s="152"/>
      <c r="E25" s="152"/>
      <c r="F25" s="153"/>
    </row>
    <row r="26" spans="1:6" ht="17.25" customHeight="1">
      <c r="A26" s="163" t="s">
        <v>36</v>
      </c>
      <c r="B26" s="141">
        <v>2009</v>
      </c>
      <c r="C26" s="141"/>
      <c r="D26" s="141">
        <v>2010</v>
      </c>
      <c r="E26" s="141"/>
      <c r="F26" s="149" t="s">
        <v>144</v>
      </c>
    </row>
    <row r="27" spans="1:6" ht="12.75">
      <c r="A27" s="164" t="s">
        <v>36</v>
      </c>
      <c r="B27" s="133" t="s">
        <v>115</v>
      </c>
      <c r="C27" s="133" t="s">
        <v>116</v>
      </c>
      <c r="D27" s="133" t="s">
        <v>115</v>
      </c>
      <c r="E27" s="133" t="s">
        <v>116</v>
      </c>
      <c r="F27" s="150"/>
    </row>
    <row r="28" spans="1:6" ht="12.75">
      <c r="A28" s="74" t="s">
        <v>113</v>
      </c>
      <c r="B28" s="75">
        <v>15871</v>
      </c>
      <c r="C28" s="62">
        <v>0.30472515024096153</v>
      </c>
      <c r="D28" s="75">
        <v>15135</v>
      </c>
      <c r="E28" s="62">
        <v>0.30834267087705003</v>
      </c>
      <c r="F28" s="63">
        <v>-0.04637388948396448</v>
      </c>
    </row>
    <row r="29" spans="1:6" ht="12.75">
      <c r="A29" s="77" t="s">
        <v>114</v>
      </c>
      <c r="B29" s="61">
        <v>29818</v>
      </c>
      <c r="C29" s="62">
        <v>0.5725092640592899</v>
      </c>
      <c r="D29" s="61">
        <v>27868</v>
      </c>
      <c r="E29" s="62">
        <v>0.5677498217378018</v>
      </c>
      <c r="F29" s="63">
        <v>-0.06539674022402575</v>
      </c>
    </row>
    <row r="30" spans="1:6" ht="12.75">
      <c r="A30" s="77" t="s">
        <v>142</v>
      </c>
      <c r="B30" s="78">
        <v>4423</v>
      </c>
      <c r="C30" s="62">
        <v>0.08492214350171841</v>
      </c>
      <c r="D30" s="78">
        <v>4777</v>
      </c>
      <c r="E30" s="62">
        <v>0.09732097382092289</v>
      </c>
      <c r="F30" s="63">
        <v>0.08003617454216605</v>
      </c>
    </row>
    <row r="31" spans="1:6" ht="12.75">
      <c r="A31" s="64" t="s">
        <v>151</v>
      </c>
      <c r="B31" s="79">
        <v>1971</v>
      </c>
      <c r="C31" s="62">
        <v>0.03784344219803007</v>
      </c>
      <c r="D31" s="79">
        <v>1305</v>
      </c>
      <c r="E31" s="62">
        <v>0.02658653356422532</v>
      </c>
      <c r="F31" s="63">
        <v>-0.3378995433789954</v>
      </c>
    </row>
    <row r="32" spans="1:6" ht="12.75">
      <c r="A32" s="80" t="s">
        <v>55</v>
      </c>
      <c r="B32" s="70">
        <v>52083</v>
      </c>
      <c r="C32" s="81">
        <v>1</v>
      </c>
      <c r="D32" s="70">
        <v>49085</v>
      </c>
      <c r="E32" s="81">
        <v>1</v>
      </c>
      <c r="F32" s="71">
        <v>-0.057561968396597774</v>
      </c>
    </row>
    <row r="33" spans="1:6" ht="12.75">
      <c r="A33" s="145" t="s">
        <v>150</v>
      </c>
      <c r="B33" s="146"/>
      <c r="C33" s="146"/>
      <c r="D33" s="146"/>
      <c r="E33" s="146"/>
      <c r="F33" s="147"/>
    </row>
    <row r="34" spans="1:6" ht="12.75" customHeight="1">
      <c r="A34" s="160" t="s">
        <v>99</v>
      </c>
      <c r="B34" s="161"/>
      <c r="C34" s="161"/>
      <c r="D34" s="161"/>
      <c r="E34" s="161"/>
      <c r="F34" s="162"/>
    </row>
    <row r="35" spans="1:6" ht="28.5" customHeight="1">
      <c r="A35" s="157" t="s">
        <v>143</v>
      </c>
      <c r="B35" s="158"/>
      <c r="C35" s="158"/>
      <c r="D35" s="158"/>
      <c r="E35" s="158"/>
      <c r="F35" s="159"/>
    </row>
    <row r="38" ht="12.75">
      <c r="A38" s="83"/>
    </row>
    <row r="39" ht="12.75">
      <c r="A39" s="55" t="s">
        <v>167</v>
      </c>
    </row>
  </sheetData>
  <sheetProtection/>
  <mergeCells count="21">
    <mergeCell ref="A21:F21"/>
    <mergeCell ref="A20:F20"/>
    <mergeCell ref="A35:F35"/>
    <mergeCell ref="A34:F34"/>
    <mergeCell ref="A3:A4"/>
    <mergeCell ref="A26:A27"/>
    <mergeCell ref="A22:D22"/>
    <mergeCell ref="D3:E3"/>
    <mergeCell ref="D26:E26"/>
    <mergeCell ref="A19:F19"/>
    <mergeCell ref="F26:F27"/>
    <mergeCell ref="B3:C3"/>
    <mergeCell ref="A1:F1"/>
    <mergeCell ref="A33:F33"/>
    <mergeCell ref="A23:F23"/>
    <mergeCell ref="B26:C26"/>
    <mergeCell ref="F3:F4"/>
    <mergeCell ref="A24:F24"/>
    <mergeCell ref="A25:F25"/>
    <mergeCell ref="A2:F2"/>
    <mergeCell ref="A18:F18"/>
  </mergeCells>
  <hyperlinks>
    <hyperlink ref="H1" location="Indice!A8" display="Volver"/>
    <hyperlink ref="A39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28"/>
  <sheetViews>
    <sheetView showGridLines="0" zoomScale="80" zoomScaleNormal="80" zoomScalePageLayoutView="0" workbookViewId="0" topLeftCell="A1">
      <selection activeCell="A1" sqref="A1:P1"/>
    </sheetView>
  </sheetViews>
  <sheetFormatPr defaultColWidth="7.59765625" defaultRowHeight="15"/>
  <cols>
    <col min="1" max="1" width="5.19921875" style="54" bestFit="1" customWidth="1"/>
    <col min="2" max="2" width="22" style="54" bestFit="1" customWidth="1"/>
    <col min="3" max="10" width="7.59765625" style="54" customWidth="1"/>
    <col min="11" max="11" width="9.8984375" style="54" customWidth="1"/>
    <col min="12" max="17" width="7.59765625" style="54" customWidth="1"/>
    <col min="18" max="18" width="9.09765625" style="54" bestFit="1" customWidth="1"/>
    <col min="19" max="16384" width="7.59765625" style="54" customWidth="1"/>
  </cols>
  <sheetData>
    <row r="1" spans="1:18" ht="12.75">
      <c r="A1" s="166" t="s">
        <v>183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8"/>
      <c r="R1" s="55" t="s">
        <v>167</v>
      </c>
    </row>
    <row r="2" spans="1:16" ht="12.75">
      <c r="A2" s="169" t="s">
        <v>131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1"/>
    </row>
    <row r="3" spans="1:16" ht="12.75">
      <c r="A3" s="151" t="s">
        <v>192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3"/>
    </row>
    <row r="4" spans="1:16" ht="15.75" customHeight="1">
      <c r="A4" s="163" t="s">
        <v>8</v>
      </c>
      <c r="B4" s="172" t="s">
        <v>132</v>
      </c>
      <c r="C4" s="141" t="s">
        <v>89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74" t="s">
        <v>0</v>
      </c>
    </row>
    <row r="5" spans="1:16" ht="117.75">
      <c r="A5" s="164"/>
      <c r="B5" s="173"/>
      <c r="C5" s="134" t="s">
        <v>102</v>
      </c>
      <c r="D5" s="134" t="s">
        <v>103</v>
      </c>
      <c r="E5" s="134" t="s">
        <v>104</v>
      </c>
      <c r="F5" s="134" t="s">
        <v>152</v>
      </c>
      <c r="G5" s="134" t="s">
        <v>105</v>
      </c>
      <c r="H5" s="134" t="s">
        <v>106</v>
      </c>
      <c r="I5" s="134" t="s">
        <v>107</v>
      </c>
      <c r="J5" s="134" t="s">
        <v>108</v>
      </c>
      <c r="K5" s="134" t="s">
        <v>109</v>
      </c>
      <c r="L5" s="134" t="s">
        <v>191</v>
      </c>
      <c r="M5" s="134" t="s">
        <v>175</v>
      </c>
      <c r="N5" s="134" t="s">
        <v>110</v>
      </c>
      <c r="O5" s="134" t="s">
        <v>111</v>
      </c>
      <c r="P5" s="175"/>
    </row>
    <row r="6" spans="1:16" ht="12.75">
      <c r="A6" s="106">
        <v>67</v>
      </c>
      <c r="B6" s="74" t="s">
        <v>13</v>
      </c>
      <c r="C6" s="75">
        <v>207</v>
      </c>
      <c r="D6" s="75">
        <v>37</v>
      </c>
      <c r="E6" s="75">
        <v>34</v>
      </c>
      <c r="F6" s="75">
        <v>10</v>
      </c>
      <c r="G6" s="75">
        <v>12</v>
      </c>
      <c r="H6" s="75">
        <v>39</v>
      </c>
      <c r="I6" s="91">
        <v>1</v>
      </c>
      <c r="J6" s="91"/>
      <c r="K6" s="91"/>
      <c r="L6" s="91">
        <v>22</v>
      </c>
      <c r="M6" s="91"/>
      <c r="N6" s="91">
        <v>48</v>
      </c>
      <c r="O6" s="91">
        <v>1</v>
      </c>
      <c r="P6" s="91">
        <v>411</v>
      </c>
    </row>
    <row r="7" spans="1:16" ht="12.75">
      <c r="A7" s="107">
        <v>78</v>
      </c>
      <c r="B7" s="77" t="s">
        <v>15</v>
      </c>
      <c r="C7" s="61">
        <v>427</v>
      </c>
      <c r="D7" s="61">
        <v>62</v>
      </c>
      <c r="E7" s="61">
        <v>138</v>
      </c>
      <c r="F7" s="61">
        <v>95</v>
      </c>
      <c r="G7" s="61">
        <v>2</v>
      </c>
      <c r="H7" s="61">
        <v>145</v>
      </c>
      <c r="I7" s="78">
        <v>3</v>
      </c>
      <c r="J7" s="78"/>
      <c r="K7" s="78"/>
      <c r="L7" s="78">
        <v>71</v>
      </c>
      <c r="M7" s="78"/>
      <c r="N7" s="78">
        <v>76</v>
      </c>
      <c r="O7" s="78">
        <v>5</v>
      </c>
      <c r="P7" s="78">
        <v>1024</v>
      </c>
    </row>
    <row r="8" spans="1:16" ht="12.75">
      <c r="A8" s="107">
        <v>80</v>
      </c>
      <c r="B8" s="77" t="s">
        <v>16</v>
      </c>
      <c r="C8" s="61">
        <v>78</v>
      </c>
      <c r="D8" s="61">
        <v>14</v>
      </c>
      <c r="E8" s="61">
        <v>3</v>
      </c>
      <c r="F8" s="61">
        <v>10</v>
      </c>
      <c r="G8" s="61"/>
      <c r="H8" s="108">
        <v>12</v>
      </c>
      <c r="I8" s="78"/>
      <c r="J8" s="78"/>
      <c r="K8" s="78"/>
      <c r="L8" s="78">
        <v>15</v>
      </c>
      <c r="M8" s="78"/>
      <c r="N8" s="78">
        <v>1</v>
      </c>
      <c r="O8" s="78"/>
      <c r="P8" s="78">
        <v>133</v>
      </c>
    </row>
    <row r="9" spans="1:16" ht="12.75">
      <c r="A9" s="107">
        <v>81</v>
      </c>
      <c r="B9" s="77" t="s">
        <v>30</v>
      </c>
      <c r="C9" s="108">
        <v>23</v>
      </c>
      <c r="D9" s="108">
        <v>13</v>
      </c>
      <c r="E9" s="108">
        <v>7</v>
      </c>
      <c r="F9" s="108">
        <v>6</v>
      </c>
      <c r="G9" s="61">
        <v>3</v>
      </c>
      <c r="H9" s="108">
        <v>15</v>
      </c>
      <c r="I9" s="78"/>
      <c r="J9" s="78"/>
      <c r="K9" s="78"/>
      <c r="L9" s="78">
        <v>7</v>
      </c>
      <c r="M9" s="78"/>
      <c r="N9" s="78">
        <v>3</v>
      </c>
      <c r="O9" s="78">
        <v>1</v>
      </c>
      <c r="P9" s="78">
        <v>78</v>
      </c>
    </row>
    <row r="10" spans="1:16" ht="12.75">
      <c r="A10" s="107">
        <v>88</v>
      </c>
      <c r="B10" s="77" t="s">
        <v>96</v>
      </c>
      <c r="C10" s="108">
        <v>138</v>
      </c>
      <c r="D10" s="108">
        <v>12</v>
      </c>
      <c r="E10" s="108">
        <v>17</v>
      </c>
      <c r="F10" s="108">
        <v>17</v>
      </c>
      <c r="G10" s="61"/>
      <c r="H10" s="108">
        <v>18</v>
      </c>
      <c r="I10" s="78"/>
      <c r="J10" s="78"/>
      <c r="K10" s="78"/>
      <c r="L10" s="78">
        <v>29</v>
      </c>
      <c r="M10" s="78">
        <v>1</v>
      </c>
      <c r="N10" s="78">
        <v>3</v>
      </c>
      <c r="O10" s="78">
        <v>1</v>
      </c>
      <c r="P10" s="78">
        <v>236</v>
      </c>
    </row>
    <row r="11" spans="1:16" ht="12.75">
      <c r="A11" s="107">
        <v>99</v>
      </c>
      <c r="B11" s="77" t="s">
        <v>20</v>
      </c>
      <c r="C11" s="78">
        <v>314</v>
      </c>
      <c r="D11" s="78">
        <v>40</v>
      </c>
      <c r="E11" s="78">
        <v>13</v>
      </c>
      <c r="F11" s="78">
        <v>35</v>
      </c>
      <c r="G11" s="61"/>
      <c r="H11" s="78">
        <v>34</v>
      </c>
      <c r="I11" s="78">
        <v>2</v>
      </c>
      <c r="J11" s="78"/>
      <c r="K11" s="78"/>
      <c r="L11" s="78">
        <v>44</v>
      </c>
      <c r="M11" s="78"/>
      <c r="N11" s="78">
        <v>13</v>
      </c>
      <c r="O11" s="78"/>
      <c r="P11" s="78">
        <v>495</v>
      </c>
    </row>
    <row r="12" spans="1:16" ht="12.75">
      <c r="A12" s="109">
        <v>107</v>
      </c>
      <c r="B12" s="64" t="s">
        <v>84</v>
      </c>
      <c r="C12" s="65">
        <v>561</v>
      </c>
      <c r="D12" s="65">
        <v>72</v>
      </c>
      <c r="E12" s="65">
        <v>78</v>
      </c>
      <c r="F12" s="79">
        <v>158</v>
      </c>
      <c r="G12" s="65">
        <v>5</v>
      </c>
      <c r="H12" s="79">
        <v>139</v>
      </c>
      <c r="I12" s="79">
        <v>4</v>
      </c>
      <c r="J12" s="79"/>
      <c r="K12" s="79"/>
      <c r="L12" s="79">
        <v>124</v>
      </c>
      <c r="M12" s="79">
        <v>1</v>
      </c>
      <c r="N12" s="79">
        <v>13</v>
      </c>
      <c r="O12" s="79">
        <v>5</v>
      </c>
      <c r="P12" s="79">
        <v>1160</v>
      </c>
    </row>
    <row r="13" spans="1:16" ht="15.75" customHeight="1">
      <c r="A13" s="214" t="s">
        <v>193</v>
      </c>
      <c r="B13" s="215"/>
      <c r="C13" s="130">
        <v>1748</v>
      </c>
      <c r="D13" s="130">
        <v>250</v>
      </c>
      <c r="E13" s="130">
        <v>290</v>
      </c>
      <c r="F13" s="130">
        <v>331</v>
      </c>
      <c r="G13" s="130">
        <v>22</v>
      </c>
      <c r="H13" s="130">
        <v>402</v>
      </c>
      <c r="I13" s="130">
        <v>10</v>
      </c>
      <c r="J13" s="130">
        <v>0</v>
      </c>
      <c r="K13" s="130">
        <v>0</v>
      </c>
      <c r="L13" s="130">
        <v>312</v>
      </c>
      <c r="M13" s="130">
        <v>2</v>
      </c>
      <c r="N13" s="130">
        <v>157</v>
      </c>
      <c r="O13" s="130">
        <v>13</v>
      </c>
      <c r="P13" s="131">
        <v>3537</v>
      </c>
    </row>
    <row r="14" spans="1:16" ht="12.75">
      <c r="A14" s="106">
        <v>62</v>
      </c>
      <c r="B14" s="74" t="s">
        <v>25</v>
      </c>
      <c r="C14" s="75">
        <v>1</v>
      </c>
      <c r="D14" s="75">
        <v>1</v>
      </c>
      <c r="E14" s="75"/>
      <c r="F14" s="75"/>
      <c r="G14" s="75"/>
      <c r="H14" s="75">
        <v>2</v>
      </c>
      <c r="I14" s="91"/>
      <c r="J14" s="91"/>
      <c r="K14" s="91"/>
      <c r="L14" s="91"/>
      <c r="M14" s="91"/>
      <c r="N14" s="91"/>
      <c r="O14" s="91"/>
      <c r="P14" s="91">
        <v>4</v>
      </c>
    </row>
    <row r="15" spans="1:16" ht="12.75">
      <c r="A15" s="107">
        <v>63</v>
      </c>
      <c r="B15" s="77" t="s">
        <v>100</v>
      </c>
      <c r="C15" s="61">
        <v>17</v>
      </c>
      <c r="D15" s="61">
        <v>9</v>
      </c>
      <c r="E15" s="61"/>
      <c r="F15" s="61"/>
      <c r="G15" s="61"/>
      <c r="H15" s="61">
        <v>5</v>
      </c>
      <c r="I15" s="78"/>
      <c r="J15" s="78"/>
      <c r="K15" s="78"/>
      <c r="L15" s="78"/>
      <c r="M15" s="78"/>
      <c r="N15" s="78">
        <v>5</v>
      </c>
      <c r="O15" s="78"/>
      <c r="P15" s="78">
        <v>36</v>
      </c>
    </row>
    <row r="16" spans="1:16" ht="12.75">
      <c r="A16" s="107">
        <v>65</v>
      </c>
      <c r="B16" s="77" t="s">
        <v>27</v>
      </c>
      <c r="C16" s="61">
        <v>3</v>
      </c>
      <c r="D16" s="61">
        <v>1</v>
      </c>
      <c r="E16" s="61">
        <v>1</v>
      </c>
      <c r="F16" s="61"/>
      <c r="G16" s="61">
        <v>1</v>
      </c>
      <c r="H16" s="61">
        <v>1</v>
      </c>
      <c r="I16" s="78"/>
      <c r="J16" s="78"/>
      <c r="K16" s="78"/>
      <c r="L16" s="78">
        <v>2</v>
      </c>
      <c r="M16" s="78"/>
      <c r="N16" s="78"/>
      <c r="O16" s="78"/>
      <c r="P16" s="78">
        <v>9</v>
      </c>
    </row>
    <row r="17" spans="1:16" ht="12.75">
      <c r="A17" s="107">
        <v>68</v>
      </c>
      <c r="B17" s="77" t="s">
        <v>28</v>
      </c>
      <c r="C17" s="61"/>
      <c r="D17" s="61"/>
      <c r="E17" s="61"/>
      <c r="F17" s="61"/>
      <c r="G17" s="61"/>
      <c r="H17" s="61"/>
      <c r="I17" s="78"/>
      <c r="J17" s="78"/>
      <c r="K17" s="78"/>
      <c r="L17" s="78"/>
      <c r="M17" s="78"/>
      <c r="N17" s="78"/>
      <c r="O17" s="78"/>
      <c r="P17" s="78">
        <v>0</v>
      </c>
    </row>
    <row r="18" spans="1:16" ht="12.75">
      <c r="A18" s="107">
        <v>76</v>
      </c>
      <c r="B18" s="77" t="s">
        <v>101</v>
      </c>
      <c r="C18" s="61">
        <v>12</v>
      </c>
      <c r="D18" s="61"/>
      <c r="E18" s="61"/>
      <c r="F18" s="61">
        <v>2</v>
      </c>
      <c r="G18" s="61"/>
      <c r="H18" s="61"/>
      <c r="I18" s="78"/>
      <c r="J18" s="78"/>
      <c r="K18" s="78"/>
      <c r="L18" s="78">
        <v>1</v>
      </c>
      <c r="M18" s="78"/>
      <c r="N18" s="78"/>
      <c r="O18" s="78"/>
      <c r="P18" s="78">
        <v>15</v>
      </c>
    </row>
    <row r="19" spans="1:16" ht="12.75">
      <c r="A19" s="109">
        <v>94</v>
      </c>
      <c r="B19" s="64" t="s">
        <v>32</v>
      </c>
      <c r="C19" s="111"/>
      <c r="D19" s="111"/>
      <c r="E19" s="111"/>
      <c r="F19" s="111"/>
      <c r="G19" s="65"/>
      <c r="H19" s="111"/>
      <c r="I19" s="79"/>
      <c r="J19" s="79"/>
      <c r="K19" s="79"/>
      <c r="L19" s="79"/>
      <c r="M19" s="79"/>
      <c r="N19" s="79"/>
      <c r="O19" s="79"/>
      <c r="P19" s="79">
        <v>0</v>
      </c>
    </row>
    <row r="20" spans="1:16" ht="15.75" customHeight="1">
      <c r="A20" s="214" t="s">
        <v>194</v>
      </c>
      <c r="B20" s="215"/>
      <c r="C20" s="130">
        <v>33</v>
      </c>
      <c r="D20" s="130">
        <v>11</v>
      </c>
      <c r="E20" s="130">
        <v>1</v>
      </c>
      <c r="F20" s="130">
        <v>2</v>
      </c>
      <c r="G20" s="130">
        <v>1</v>
      </c>
      <c r="H20" s="130">
        <v>8</v>
      </c>
      <c r="I20" s="130">
        <v>0</v>
      </c>
      <c r="J20" s="130">
        <v>0</v>
      </c>
      <c r="K20" s="130">
        <v>0</v>
      </c>
      <c r="L20" s="130">
        <v>3</v>
      </c>
      <c r="M20" s="130">
        <v>0</v>
      </c>
      <c r="N20" s="130">
        <v>5</v>
      </c>
      <c r="O20" s="130">
        <v>0</v>
      </c>
      <c r="P20" s="131">
        <v>64</v>
      </c>
    </row>
    <row r="21" spans="1:16" ht="12.75">
      <c r="A21" s="126"/>
      <c r="B21" s="113" t="s">
        <v>112</v>
      </c>
      <c r="C21" s="91">
        <v>597</v>
      </c>
      <c r="D21" s="91"/>
      <c r="E21" s="91"/>
      <c r="F21" s="91">
        <v>3</v>
      </c>
      <c r="G21" s="91"/>
      <c r="H21" s="91">
        <v>10</v>
      </c>
      <c r="I21" s="91">
        <v>10</v>
      </c>
      <c r="J21" s="91"/>
      <c r="K21" s="91">
        <v>84</v>
      </c>
      <c r="L21" s="91">
        <v>271</v>
      </c>
      <c r="M21" s="91"/>
      <c r="N21" s="91"/>
      <c r="O21" s="91">
        <v>5</v>
      </c>
      <c r="P21" s="91">
        <v>980</v>
      </c>
    </row>
    <row r="22" spans="1:16" ht="12.75">
      <c r="A22" s="127"/>
      <c r="B22" s="85" t="s">
        <v>98</v>
      </c>
      <c r="C22" s="79"/>
      <c r="D22" s="79"/>
      <c r="E22" s="79"/>
      <c r="F22" s="79"/>
      <c r="G22" s="65"/>
      <c r="H22" s="79"/>
      <c r="I22" s="79">
        <v>2</v>
      </c>
      <c r="J22" s="79"/>
      <c r="K22" s="79"/>
      <c r="L22" s="79">
        <v>2</v>
      </c>
      <c r="M22" s="79"/>
      <c r="N22" s="79"/>
      <c r="O22" s="79"/>
      <c r="P22" s="79">
        <v>4</v>
      </c>
    </row>
    <row r="23" spans="1:16" ht="15.75" customHeight="1">
      <c r="A23" s="176" t="s">
        <v>0</v>
      </c>
      <c r="B23" s="177"/>
      <c r="C23" s="130">
        <v>2378</v>
      </c>
      <c r="D23" s="130">
        <v>261</v>
      </c>
      <c r="E23" s="130">
        <v>291</v>
      </c>
      <c r="F23" s="130">
        <v>336</v>
      </c>
      <c r="G23" s="130">
        <v>23</v>
      </c>
      <c r="H23" s="130">
        <v>420</v>
      </c>
      <c r="I23" s="130">
        <v>22</v>
      </c>
      <c r="J23" s="130">
        <v>0</v>
      </c>
      <c r="K23" s="130">
        <v>84</v>
      </c>
      <c r="L23" s="130">
        <v>588</v>
      </c>
      <c r="M23" s="130">
        <v>2</v>
      </c>
      <c r="N23" s="130">
        <v>162</v>
      </c>
      <c r="O23" s="130">
        <v>18</v>
      </c>
      <c r="P23" s="131">
        <v>4585</v>
      </c>
    </row>
    <row r="24" spans="1:16" ht="12.75">
      <c r="A24" s="145" t="s">
        <v>150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7"/>
    </row>
    <row r="25" spans="1:16" ht="12.75">
      <c r="A25" s="178" t="s">
        <v>176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80"/>
    </row>
    <row r="28" ht="12.75">
      <c r="B28" s="55" t="s">
        <v>167</v>
      </c>
    </row>
  </sheetData>
  <sheetProtection/>
  <mergeCells count="12">
    <mergeCell ref="A23:B23"/>
    <mergeCell ref="A25:P25"/>
    <mergeCell ref="A1:P1"/>
    <mergeCell ref="A2:P2"/>
    <mergeCell ref="A24:P24"/>
    <mergeCell ref="A4:A5"/>
    <mergeCell ref="B4:B5"/>
    <mergeCell ref="P4:P5"/>
    <mergeCell ref="C4:O4"/>
    <mergeCell ref="A3:P3"/>
    <mergeCell ref="A13:B13"/>
    <mergeCell ref="A20:B20"/>
  </mergeCells>
  <hyperlinks>
    <hyperlink ref="R1" location="Indice!A8" display="Volver"/>
    <hyperlink ref="B28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31"/>
  <sheetViews>
    <sheetView showGridLines="0" zoomScale="80" zoomScaleNormal="80" zoomScalePageLayoutView="0" workbookViewId="0" topLeftCell="A1">
      <selection activeCell="A1" sqref="A1:M1"/>
    </sheetView>
  </sheetViews>
  <sheetFormatPr defaultColWidth="8.59765625" defaultRowHeight="15"/>
  <cols>
    <col min="1" max="1" width="5.19921875" style="54" bestFit="1" customWidth="1"/>
    <col min="2" max="2" width="22" style="54" bestFit="1" customWidth="1"/>
    <col min="3" max="13" width="8.59765625" style="54" customWidth="1"/>
    <col min="14" max="14" width="8.5" style="129" customWidth="1"/>
    <col min="15" max="16384" width="8.59765625" style="54" customWidth="1"/>
  </cols>
  <sheetData>
    <row r="1" spans="1:15" ht="12.75">
      <c r="A1" s="166" t="s">
        <v>184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8"/>
      <c r="N1" s="120"/>
      <c r="O1" s="55" t="s">
        <v>167</v>
      </c>
    </row>
    <row r="2" spans="1:14" ht="12.75">
      <c r="A2" s="169" t="s">
        <v>141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20"/>
    </row>
    <row r="3" spans="1:14" ht="12.75">
      <c r="A3" s="151" t="s">
        <v>192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  <c r="N3" s="121"/>
    </row>
    <row r="4" spans="1:18" ht="15.75" customHeight="1">
      <c r="A4" s="163" t="s">
        <v>8</v>
      </c>
      <c r="B4" s="172" t="s">
        <v>132</v>
      </c>
      <c r="C4" s="141" t="s">
        <v>89</v>
      </c>
      <c r="D4" s="141"/>
      <c r="E4" s="141"/>
      <c r="F4" s="141"/>
      <c r="G4" s="141"/>
      <c r="H4" s="141"/>
      <c r="I4" s="141"/>
      <c r="J4" s="141"/>
      <c r="K4" s="141"/>
      <c r="L4" s="141"/>
      <c r="M4" s="174" t="s">
        <v>0</v>
      </c>
      <c r="N4" s="122"/>
      <c r="O4" s="105"/>
      <c r="P4" s="105"/>
      <c r="Q4" s="105"/>
      <c r="R4" s="105"/>
    </row>
    <row r="5" spans="1:14" ht="111" customHeight="1">
      <c r="A5" s="164"/>
      <c r="B5" s="173"/>
      <c r="C5" s="134" t="s">
        <v>102</v>
      </c>
      <c r="D5" s="134" t="s">
        <v>103</v>
      </c>
      <c r="E5" s="134" t="s">
        <v>104</v>
      </c>
      <c r="F5" s="134" t="s">
        <v>153</v>
      </c>
      <c r="G5" s="134" t="s">
        <v>105</v>
      </c>
      <c r="H5" s="134" t="s">
        <v>106</v>
      </c>
      <c r="I5" s="134" t="s">
        <v>107</v>
      </c>
      <c r="J5" s="134" t="s">
        <v>108</v>
      </c>
      <c r="K5" s="134" t="s">
        <v>191</v>
      </c>
      <c r="L5" s="134" t="s">
        <v>110</v>
      </c>
      <c r="M5" s="175"/>
      <c r="N5" s="123"/>
    </row>
    <row r="6" spans="1:15" ht="12.75">
      <c r="A6" s="106">
        <v>67</v>
      </c>
      <c r="B6" s="74" t="s">
        <v>13</v>
      </c>
      <c r="C6" s="75">
        <v>68</v>
      </c>
      <c r="D6" s="75">
        <v>39</v>
      </c>
      <c r="E6" s="75">
        <v>23</v>
      </c>
      <c r="F6" s="75"/>
      <c r="G6" s="75"/>
      <c r="H6" s="75"/>
      <c r="I6" s="75"/>
      <c r="J6" s="75"/>
      <c r="K6" s="75">
        <v>10</v>
      </c>
      <c r="L6" s="75">
        <v>70</v>
      </c>
      <c r="M6" s="91">
        <v>210</v>
      </c>
      <c r="N6" s="124"/>
      <c r="O6" s="125"/>
    </row>
    <row r="7" spans="1:15" ht="12.75">
      <c r="A7" s="107">
        <v>78</v>
      </c>
      <c r="B7" s="77" t="s">
        <v>15</v>
      </c>
      <c r="C7" s="61">
        <v>134</v>
      </c>
      <c r="D7" s="61">
        <v>41</v>
      </c>
      <c r="E7" s="61">
        <v>32</v>
      </c>
      <c r="F7" s="61"/>
      <c r="G7" s="61"/>
      <c r="H7" s="61">
        <v>1</v>
      </c>
      <c r="I7" s="61"/>
      <c r="J7" s="61"/>
      <c r="K7" s="61">
        <v>35</v>
      </c>
      <c r="L7" s="61">
        <v>131</v>
      </c>
      <c r="M7" s="78">
        <v>374</v>
      </c>
      <c r="N7" s="124"/>
      <c r="O7" s="125"/>
    </row>
    <row r="8" spans="1:15" ht="12.75">
      <c r="A8" s="107">
        <v>80</v>
      </c>
      <c r="B8" s="77" t="s">
        <v>16</v>
      </c>
      <c r="C8" s="61">
        <v>19</v>
      </c>
      <c r="D8" s="61">
        <v>81</v>
      </c>
      <c r="E8" s="61">
        <v>17</v>
      </c>
      <c r="F8" s="61"/>
      <c r="G8" s="61"/>
      <c r="H8" s="61">
        <v>2</v>
      </c>
      <c r="I8" s="61"/>
      <c r="J8" s="61"/>
      <c r="K8" s="61">
        <v>7</v>
      </c>
      <c r="L8" s="61">
        <v>4</v>
      </c>
      <c r="M8" s="78">
        <v>130</v>
      </c>
      <c r="N8" s="124"/>
      <c r="O8" s="125"/>
    </row>
    <row r="9" spans="1:15" ht="12.75">
      <c r="A9" s="107">
        <v>81</v>
      </c>
      <c r="B9" s="77" t="s">
        <v>30</v>
      </c>
      <c r="C9" s="61">
        <v>2</v>
      </c>
      <c r="D9" s="61">
        <v>1</v>
      </c>
      <c r="E9" s="61">
        <v>1</v>
      </c>
      <c r="F9" s="61"/>
      <c r="G9" s="61"/>
      <c r="H9" s="61"/>
      <c r="I9" s="61"/>
      <c r="J9" s="61"/>
      <c r="K9" s="61">
        <v>1</v>
      </c>
      <c r="L9" s="61">
        <v>1</v>
      </c>
      <c r="M9" s="78">
        <v>6</v>
      </c>
      <c r="N9" s="124"/>
      <c r="O9" s="125"/>
    </row>
    <row r="10" spans="1:15" ht="12.75">
      <c r="A10" s="107">
        <v>88</v>
      </c>
      <c r="B10" s="77" t="s">
        <v>96</v>
      </c>
      <c r="C10" s="61">
        <v>17</v>
      </c>
      <c r="D10" s="61">
        <v>17</v>
      </c>
      <c r="E10" s="61">
        <v>5</v>
      </c>
      <c r="F10" s="61"/>
      <c r="G10" s="61"/>
      <c r="H10" s="61"/>
      <c r="I10" s="61"/>
      <c r="J10" s="61"/>
      <c r="K10" s="61">
        <v>10</v>
      </c>
      <c r="L10" s="61">
        <v>2</v>
      </c>
      <c r="M10" s="78">
        <v>51</v>
      </c>
      <c r="N10" s="124"/>
      <c r="O10" s="125"/>
    </row>
    <row r="11" spans="1:15" ht="12.75">
      <c r="A11" s="107">
        <v>99</v>
      </c>
      <c r="B11" s="77" t="s">
        <v>20</v>
      </c>
      <c r="C11" s="61">
        <v>79</v>
      </c>
      <c r="D11" s="61">
        <v>92</v>
      </c>
      <c r="E11" s="61">
        <v>111</v>
      </c>
      <c r="F11" s="61"/>
      <c r="G11" s="61"/>
      <c r="H11" s="61"/>
      <c r="I11" s="61"/>
      <c r="J11" s="61"/>
      <c r="K11" s="61">
        <v>22</v>
      </c>
      <c r="L11" s="61">
        <v>5</v>
      </c>
      <c r="M11" s="78">
        <v>309</v>
      </c>
      <c r="N11" s="124"/>
      <c r="O11" s="125"/>
    </row>
    <row r="12" spans="1:15" ht="12.75">
      <c r="A12" s="109">
        <v>107</v>
      </c>
      <c r="B12" s="64" t="s">
        <v>84</v>
      </c>
      <c r="C12" s="65">
        <v>142</v>
      </c>
      <c r="D12" s="65">
        <v>80</v>
      </c>
      <c r="E12" s="65">
        <v>21</v>
      </c>
      <c r="F12" s="65"/>
      <c r="G12" s="65"/>
      <c r="H12" s="65">
        <v>1</v>
      </c>
      <c r="I12" s="65"/>
      <c r="J12" s="65"/>
      <c r="K12" s="65">
        <v>39</v>
      </c>
      <c r="L12" s="65">
        <v>8</v>
      </c>
      <c r="M12" s="79">
        <v>291</v>
      </c>
      <c r="N12" s="124"/>
      <c r="O12" s="125"/>
    </row>
    <row r="13" spans="1:15" ht="15.75" customHeight="1">
      <c r="A13" s="181" t="s">
        <v>193</v>
      </c>
      <c r="B13" s="182"/>
      <c r="C13" s="97">
        <v>461</v>
      </c>
      <c r="D13" s="97">
        <v>351</v>
      </c>
      <c r="E13" s="97">
        <v>210</v>
      </c>
      <c r="F13" s="97">
        <v>0</v>
      </c>
      <c r="G13" s="97"/>
      <c r="H13" s="97">
        <v>4</v>
      </c>
      <c r="I13" s="97"/>
      <c r="J13" s="97">
        <v>0</v>
      </c>
      <c r="K13" s="97">
        <v>124</v>
      </c>
      <c r="L13" s="97">
        <v>221</v>
      </c>
      <c r="M13" s="110">
        <v>1371</v>
      </c>
      <c r="N13" s="124"/>
      <c r="O13" s="125"/>
    </row>
    <row r="14" spans="1:15" ht="12.75">
      <c r="A14" s="106">
        <v>62</v>
      </c>
      <c r="B14" s="74" t="s">
        <v>25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91">
        <v>0</v>
      </c>
      <c r="N14" s="124"/>
      <c r="O14" s="125"/>
    </row>
    <row r="15" spans="1:15" ht="12.75">
      <c r="A15" s="107">
        <v>63</v>
      </c>
      <c r="B15" s="77" t="s">
        <v>100</v>
      </c>
      <c r="C15" s="61"/>
      <c r="D15" s="61">
        <v>1</v>
      </c>
      <c r="E15" s="61"/>
      <c r="F15" s="61"/>
      <c r="G15" s="61"/>
      <c r="H15" s="61"/>
      <c r="I15" s="61"/>
      <c r="J15" s="61"/>
      <c r="K15" s="61"/>
      <c r="L15" s="61">
        <v>15</v>
      </c>
      <c r="M15" s="78">
        <v>16</v>
      </c>
      <c r="N15" s="124"/>
      <c r="O15" s="125"/>
    </row>
    <row r="16" spans="1:15" ht="12.75">
      <c r="A16" s="107">
        <v>65</v>
      </c>
      <c r="B16" s="77" t="s">
        <v>27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78">
        <v>0</v>
      </c>
      <c r="N16" s="124"/>
      <c r="O16" s="125"/>
    </row>
    <row r="17" spans="1:15" ht="12.75">
      <c r="A17" s="107">
        <v>68</v>
      </c>
      <c r="B17" s="77" t="s">
        <v>28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78">
        <v>0</v>
      </c>
      <c r="N17" s="124"/>
      <c r="O17" s="125"/>
    </row>
    <row r="18" spans="1:15" ht="12.75">
      <c r="A18" s="107">
        <v>76</v>
      </c>
      <c r="B18" s="77" t="s">
        <v>101</v>
      </c>
      <c r="C18" s="61">
        <v>5</v>
      </c>
      <c r="D18" s="61">
        <v>1</v>
      </c>
      <c r="E18" s="61"/>
      <c r="F18" s="61"/>
      <c r="G18" s="61"/>
      <c r="H18" s="61"/>
      <c r="I18" s="61"/>
      <c r="J18" s="61"/>
      <c r="K18" s="61">
        <v>2</v>
      </c>
      <c r="L18" s="61"/>
      <c r="M18" s="78">
        <v>8</v>
      </c>
      <c r="N18" s="124"/>
      <c r="O18" s="125"/>
    </row>
    <row r="19" spans="1:15" ht="12.75">
      <c r="A19" s="109">
        <v>94</v>
      </c>
      <c r="B19" s="64" t="s">
        <v>32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79">
        <v>0</v>
      </c>
      <c r="N19" s="124"/>
      <c r="O19" s="125"/>
    </row>
    <row r="20" spans="1:15" ht="15.75" customHeight="1">
      <c r="A20" s="181" t="s">
        <v>194</v>
      </c>
      <c r="B20" s="182"/>
      <c r="C20" s="97">
        <v>5</v>
      </c>
      <c r="D20" s="97">
        <v>2</v>
      </c>
      <c r="E20" s="97">
        <v>0</v>
      </c>
      <c r="F20" s="97">
        <v>0</v>
      </c>
      <c r="G20" s="97"/>
      <c r="H20" s="97">
        <v>0</v>
      </c>
      <c r="I20" s="97"/>
      <c r="J20" s="97">
        <v>0</v>
      </c>
      <c r="K20" s="97">
        <v>2</v>
      </c>
      <c r="L20" s="97">
        <v>15</v>
      </c>
      <c r="M20" s="110">
        <v>24</v>
      </c>
      <c r="N20" s="124"/>
      <c r="O20" s="125"/>
    </row>
    <row r="21" spans="1:15" ht="15.75" customHeight="1">
      <c r="A21" s="126"/>
      <c r="B21" s="72" t="s">
        <v>112</v>
      </c>
      <c r="C21" s="91">
        <v>23</v>
      </c>
      <c r="D21" s="91">
        <v>1</v>
      </c>
      <c r="E21" s="91"/>
      <c r="F21" s="75"/>
      <c r="G21" s="75"/>
      <c r="H21" s="91"/>
      <c r="I21" s="91"/>
      <c r="J21" s="91"/>
      <c r="K21" s="91">
        <v>1</v>
      </c>
      <c r="L21" s="91"/>
      <c r="M21" s="91">
        <v>25</v>
      </c>
      <c r="N21" s="124"/>
      <c r="O21" s="125"/>
    </row>
    <row r="22" spans="1:15" ht="12.75">
      <c r="A22" s="127"/>
      <c r="B22" s="85" t="s">
        <v>133</v>
      </c>
      <c r="C22" s="79"/>
      <c r="D22" s="79"/>
      <c r="E22" s="79"/>
      <c r="F22" s="65"/>
      <c r="G22" s="65"/>
      <c r="H22" s="79"/>
      <c r="I22" s="79"/>
      <c r="J22" s="79"/>
      <c r="K22" s="79"/>
      <c r="L22" s="79"/>
      <c r="M22" s="79">
        <v>0</v>
      </c>
      <c r="N22" s="124"/>
      <c r="O22" s="125"/>
    </row>
    <row r="23" spans="1:15" ht="15.75" customHeight="1">
      <c r="A23" s="176" t="s">
        <v>198</v>
      </c>
      <c r="B23" s="177"/>
      <c r="C23" s="97">
        <v>489</v>
      </c>
      <c r="D23" s="97">
        <v>354</v>
      </c>
      <c r="E23" s="97">
        <v>210</v>
      </c>
      <c r="F23" s="97">
        <v>0</v>
      </c>
      <c r="G23" s="97"/>
      <c r="H23" s="97">
        <v>4</v>
      </c>
      <c r="I23" s="97"/>
      <c r="J23" s="97">
        <v>0</v>
      </c>
      <c r="K23" s="97">
        <v>127</v>
      </c>
      <c r="L23" s="97">
        <v>236</v>
      </c>
      <c r="M23" s="110">
        <v>1420</v>
      </c>
      <c r="N23" s="124"/>
      <c r="O23" s="125"/>
    </row>
    <row r="24" spans="1:14" ht="12.75">
      <c r="A24" s="183" t="s">
        <v>150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5"/>
      <c r="N24" s="82"/>
    </row>
    <row r="25" spans="1:14" ht="12.75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82"/>
    </row>
    <row r="26" spans="1:14" ht="12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82"/>
    </row>
    <row r="27" spans="1:14" ht="12.75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82"/>
    </row>
    <row r="28" spans="1:14" ht="12.75">
      <c r="A28" s="119"/>
      <c r="B28" s="55" t="s">
        <v>167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82"/>
    </row>
    <row r="29" spans="1:14" ht="12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82"/>
    </row>
    <row r="30" spans="1:14" ht="12.75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82"/>
    </row>
    <row r="31" spans="2:14" ht="12.75">
      <c r="B31" s="73"/>
      <c r="N31" s="128"/>
    </row>
  </sheetData>
  <sheetProtection/>
  <mergeCells count="11">
    <mergeCell ref="A20:B20"/>
    <mergeCell ref="A13:B13"/>
    <mergeCell ref="A23:B23"/>
    <mergeCell ref="A24:M24"/>
    <mergeCell ref="A1:M1"/>
    <mergeCell ref="A2:M2"/>
    <mergeCell ref="A4:A5"/>
    <mergeCell ref="B4:B5"/>
    <mergeCell ref="C4:L4"/>
    <mergeCell ref="M4:M5"/>
    <mergeCell ref="A3:M3"/>
  </mergeCells>
  <hyperlinks>
    <hyperlink ref="O1" location="Indice!A8" display="Volver"/>
    <hyperlink ref="B28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34"/>
  <sheetViews>
    <sheetView showGridLines="0" zoomScale="80" zoomScaleNormal="80" zoomScalePageLayoutView="0" workbookViewId="0" topLeftCell="A1">
      <selection activeCell="A1" sqref="A1:O1"/>
    </sheetView>
  </sheetViews>
  <sheetFormatPr defaultColWidth="7.59765625" defaultRowHeight="15"/>
  <cols>
    <col min="1" max="1" width="5.19921875" style="54" bestFit="1" customWidth="1"/>
    <col min="2" max="2" width="22" style="54" bestFit="1" customWidth="1"/>
    <col min="3" max="8" width="6.59765625" style="54" customWidth="1"/>
    <col min="9" max="13" width="6.09765625" style="54" bestFit="1" customWidth="1"/>
    <col min="14" max="14" width="6.59765625" style="54" customWidth="1"/>
    <col min="15" max="15" width="7.09765625" style="54" bestFit="1" customWidth="1"/>
    <col min="16" max="16" width="7.59765625" style="54" customWidth="1"/>
    <col min="17" max="17" width="9.09765625" style="54" bestFit="1" customWidth="1"/>
    <col min="18" max="16384" width="7.59765625" style="54" customWidth="1"/>
  </cols>
  <sheetData>
    <row r="1" spans="1:17" ht="12.75">
      <c r="A1" s="166" t="s">
        <v>185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8"/>
      <c r="Q1" s="55" t="s">
        <v>167</v>
      </c>
    </row>
    <row r="2" spans="1:15" ht="12.75">
      <c r="A2" s="169" t="s">
        <v>130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1"/>
    </row>
    <row r="3" spans="1:15" ht="12.75">
      <c r="A3" s="151" t="s">
        <v>192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3"/>
    </row>
    <row r="4" spans="1:15" ht="15.75" customHeight="1">
      <c r="A4" s="163" t="s">
        <v>8</v>
      </c>
      <c r="B4" s="172" t="s">
        <v>132</v>
      </c>
      <c r="C4" s="141" t="s">
        <v>117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74" t="s">
        <v>0</v>
      </c>
    </row>
    <row r="5" spans="1:15" ht="12.75">
      <c r="A5" s="164"/>
      <c r="B5" s="173"/>
      <c r="C5" s="133" t="s">
        <v>118</v>
      </c>
      <c r="D5" s="133" t="s">
        <v>119</v>
      </c>
      <c r="E5" s="133" t="s">
        <v>120</v>
      </c>
      <c r="F5" s="133" t="s">
        <v>121</v>
      </c>
      <c r="G5" s="133" t="s">
        <v>122</v>
      </c>
      <c r="H5" s="133" t="s">
        <v>123</v>
      </c>
      <c r="I5" s="133" t="s">
        <v>124</v>
      </c>
      <c r="J5" s="133" t="s">
        <v>125</v>
      </c>
      <c r="K5" s="133" t="s">
        <v>126</v>
      </c>
      <c r="L5" s="133" t="s">
        <v>127</v>
      </c>
      <c r="M5" s="133" t="s">
        <v>128</v>
      </c>
      <c r="N5" s="133" t="s">
        <v>129</v>
      </c>
      <c r="O5" s="175"/>
    </row>
    <row r="6" spans="1:15" ht="12.75">
      <c r="A6" s="106">
        <v>67</v>
      </c>
      <c r="B6" s="74" t="s">
        <v>13</v>
      </c>
      <c r="C6" s="75">
        <v>150</v>
      </c>
      <c r="D6" s="75">
        <v>127</v>
      </c>
      <c r="E6" s="75">
        <v>129</v>
      </c>
      <c r="F6" s="75">
        <v>118</v>
      </c>
      <c r="G6" s="75">
        <v>139</v>
      </c>
      <c r="H6" s="75">
        <v>154</v>
      </c>
      <c r="I6" s="91">
        <v>161</v>
      </c>
      <c r="J6" s="91">
        <v>178</v>
      </c>
      <c r="K6" s="91">
        <v>152</v>
      </c>
      <c r="L6" s="91">
        <v>170</v>
      </c>
      <c r="M6" s="91">
        <v>212</v>
      </c>
      <c r="N6" s="91">
        <v>135</v>
      </c>
      <c r="O6" s="91">
        <v>1825</v>
      </c>
    </row>
    <row r="7" spans="1:15" ht="12.75">
      <c r="A7" s="107">
        <v>78</v>
      </c>
      <c r="B7" s="77" t="s">
        <v>15</v>
      </c>
      <c r="C7" s="61">
        <v>537</v>
      </c>
      <c r="D7" s="61">
        <v>518</v>
      </c>
      <c r="E7" s="61">
        <v>598</v>
      </c>
      <c r="F7" s="61">
        <v>656</v>
      </c>
      <c r="G7" s="61">
        <v>682</v>
      </c>
      <c r="H7" s="61">
        <v>714</v>
      </c>
      <c r="I7" s="78">
        <v>808</v>
      </c>
      <c r="J7" s="78">
        <v>799</v>
      </c>
      <c r="K7" s="78">
        <v>698</v>
      </c>
      <c r="L7" s="78">
        <v>693</v>
      </c>
      <c r="M7" s="78">
        <v>874</v>
      </c>
      <c r="N7" s="78">
        <v>718</v>
      </c>
      <c r="O7" s="78">
        <v>8295</v>
      </c>
    </row>
    <row r="8" spans="1:15" ht="12.75">
      <c r="A8" s="107">
        <v>80</v>
      </c>
      <c r="B8" s="77" t="s">
        <v>16</v>
      </c>
      <c r="C8" s="61">
        <v>40</v>
      </c>
      <c r="D8" s="61">
        <v>49</v>
      </c>
      <c r="E8" s="61">
        <v>45</v>
      </c>
      <c r="F8" s="61">
        <v>53</v>
      </c>
      <c r="G8" s="61">
        <v>37</v>
      </c>
      <c r="H8" s="108">
        <v>44</v>
      </c>
      <c r="I8" s="78">
        <v>53</v>
      </c>
      <c r="J8" s="78">
        <v>54</v>
      </c>
      <c r="K8" s="78">
        <v>50</v>
      </c>
      <c r="L8" s="78">
        <v>46</v>
      </c>
      <c r="M8" s="78">
        <v>52</v>
      </c>
      <c r="N8" s="78">
        <v>36</v>
      </c>
      <c r="O8" s="78">
        <v>559</v>
      </c>
    </row>
    <row r="9" spans="1:15" ht="12.75">
      <c r="A9" s="107">
        <v>81</v>
      </c>
      <c r="B9" s="77" t="s">
        <v>30</v>
      </c>
      <c r="C9" s="108">
        <v>18</v>
      </c>
      <c r="D9" s="108">
        <v>21</v>
      </c>
      <c r="E9" s="108">
        <v>9</v>
      </c>
      <c r="F9" s="108">
        <v>20</v>
      </c>
      <c r="G9" s="61">
        <v>15</v>
      </c>
      <c r="H9" s="108">
        <v>14</v>
      </c>
      <c r="I9" s="78">
        <v>12</v>
      </c>
      <c r="J9" s="78">
        <v>6</v>
      </c>
      <c r="K9" s="78">
        <v>12</v>
      </c>
      <c r="L9" s="78">
        <v>12</v>
      </c>
      <c r="M9" s="78">
        <v>23</v>
      </c>
      <c r="N9" s="78">
        <v>7</v>
      </c>
      <c r="O9" s="78">
        <v>169</v>
      </c>
    </row>
    <row r="10" spans="1:15" ht="12.75">
      <c r="A10" s="107">
        <v>88</v>
      </c>
      <c r="B10" s="77" t="s">
        <v>96</v>
      </c>
      <c r="C10" s="108">
        <v>54</v>
      </c>
      <c r="D10" s="108">
        <v>38</v>
      </c>
      <c r="E10" s="108">
        <v>30</v>
      </c>
      <c r="F10" s="108">
        <v>49</v>
      </c>
      <c r="G10" s="61">
        <v>47</v>
      </c>
      <c r="H10" s="108">
        <v>53</v>
      </c>
      <c r="I10" s="78">
        <v>53</v>
      </c>
      <c r="J10" s="78">
        <v>65</v>
      </c>
      <c r="K10" s="78">
        <v>45</v>
      </c>
      <c r="L10" s="78">
        <v>63</v>
      </c>
      <c r="M10" s="78">
        <v>88</v>
      </c>
      <c r="N10" s="78">
        <v>44</v>
      </c>
      <c r="O10" s="78">
        <v>629</v>
      </c>
    </row>
    <row r="11" spans="1:15" ht="12.75">
      <c r="A11" s="107">
        <v>99</v>
      </c>
      <c r="B11" s="77" t="s">
        <v>20</v>
      </c>
      <c r="C11" s="78">
        <v>156</v>
      </c>
      <c r="D11" s="78">
        <v>134</v>
      </c>
      <c r="E11" s="78">
        <v>152</v>
      </c>
      <c r="F11" s="78">
        <v>151</v>
      </c>
      <c r="G11" s="61">
        <v>160</v>
      </c>
      <c r="H11" s="78">
        <v>188</v>
      </c>
      <c r="I11" s="78">
        <v>191</v>
      </c>
      <c r="J11" s="78">
        <v>186</v>
      </c>
      <c r="K11" s="78">
        <v>153</v>
      </c>
      <c r="L11" s="78">
        <v>163</v>
      </c>
      <c r="M11" s="78">
        <v>177</v>
      </c>
      <c r="N11" s="78">
        <v>157</v>
      </c>
      <c r="O11" s="78">
        <v>1968</v>
      </c>
    </row>
    <row r="12" spans="1:15" ht="12.75">
      <c r="A12" s="109">
        <v>107</v>
      </c>
      <c r="B12" s="64" t="s">
        <v>84</v>
      </c>
      <c r="C12" s="65">
        <v>146</v>
      </c>
      <c r="D12" s="65">
        <v>136</v>
      </c>
      <c r="E12" s="65">
        <v>119</v>
      </c>
      <c r="F12" s="79">
        <v>148</v>
      </c>
      <c r="G12" s="65">
        <v>126</v>
      </c>
      <c r="H12" s="79">
        <v>131</v>
      </c>
      <c r="I12" s="79">
        <v>133</v>
      </c>
      <c r="J12" s="79">
        <v>137</v>
      </c>
      <c r="K12" s="79">
        <v>70</v>
      </c>
      <c r="L12" s="79">
        <v>100</v>
      </c>
      <c r="M12" s="79">
        <v>91</v>
      </c>
      <c r="N12" s="79">
        <v>88</v>
      </c>
      <c r="O12" s="79">
        <v>1425</v>
      </c>
    </row>
    <row r="13" spans="1:15" ht="15.75" customHeight="1">
      <c r="A13" s="181" t="s">
        <v>193</v>
      </c>
      <c r="B13" s="182"/>
      <c r="C13" s="97">
        <v>1101</v>
      </c>
      <c r="D13" s="97">
        <v>1023</v>
      </c>
      <c r="E13" s="97">
        <v>1082</v>
      </c>
      <c r="F13" s="97">
        <v>1195</v>
      </c>
      <c r="G13" s="97">
        <v>1206</v>
      </c>
      <c r="H13" s="97">
        <v>1298</v>
      </c>
      <c r="I13" s="97">
        <v>1411</v>
      </c>
      <c r="J13" s="97">
        <v>1425</v>
      </c>
      <c r="K13" s="97">
        <v>1180</v>
      </c>
      <c r="L13" s="97">
        <v>1247</v>
      </c>
      <c r="M13" s="97">
        <v>1517</v>
      </c>
      <c r="N13" s="97">
        <v>1185</v>
      </c>
      <c r="O13" s="110">
        <v>14870</v>
      </c>
    </row>
    <row r="14" spans="1:15" ht="12.75">
      <c r="A14" s="106">
        <v>62</v>
      </c>
      <c r="B14" s="74" t="s">
        <v>25</v>
      </c>
      <c r="C14" s="75">
        <v>1</v>
      </c>
      <c r="D14" s="75">
        <v>0</v>
      </c>
      <c r="E14" s="75">
        <v>0</v>
      </c>
      <c r="F14" s="75">
        <v>0</v>
      </c>
      <c r="G14" s="75">
        <v>1</v>
      </c>
      <c r="H14" s="75">
        <v>0</v>
      </c>
      <c r="I14" s="91">
        <v>1</v>
      </c>
      <c r="J14" s="91">
        <v>1</v>
      </c>
      <c r="K14" s="91">
        <v>0</v>
      </c>
      <c r="L14" s="91">
        <v>0</v>
      </c>
      <c r="M14" s="91">
        <v>1</v>
      </c>
      <c r="N14" s="91">
        <v>1</v>
      </c>
      <c r="O14" s="91">
        <v>6</v>
      </c>
    </row>
    <row r="15" spans="1:15" ht="12.75">
      <c r="A15" s="107">
        <v>63</v>
      </c>
      <c r="B15" s="77" t="s">
        <v>100</v>
      </c>
      <c r="C15" s="61">
        <v>54</v>
      </c>
      <c r="D15" s="61">
        <v>26</v>
      </c>
      <c r="E15" s="61">
        <v>14</v>
      </c>
      <c r="F15" s="61">
        <v>35</v>
      </c>
      <c r="G15" s="61">
        <v>32</v>
      </c>
      <c r="H15" s="61">
        <v>18</v>
      </c>
      <c r="I15" s="78">
        <v>33</v>
      </c>
      <c r="J15" s="78">
        <v>25</v>
      </c>
      <c r="K15" s="78">
        <v>19</v>
      </c>
      <c r="L15" s="78">
        <v>26</v>
      </c>
      <c r="M15" s="78">
        <v>52</v>
      </c>
      <c r="N15" s="78">
        <v>43</v>
      </c>
      <c r="O15" s="78">
        <v>377</v>
      </c>
    </row>
    <row r="16" spans="1:15" ht="12.75">
      <c r="A16" s="107">
        <v>65</v>
      </c>
      <c r="B16" s="77" t="s">
        <v>27</v>
      </c>
      <c r="C16" s="61">
        <v>1</v>
      </c>
      <c r="D16" s="61">
        <v>2</v>
      </c>
      <c r="E16" s="61">
        <v>4</v>
      </c>
      <c r="F16" s="61">
        <v>2</v>
      </c>
      <c r="G16" s="61">
        <v>1</v>
      </c>
      <c r="H16" s="61">
        <v>4</v>
      </c>
      <c r="I16" s="78">
        <v>1</v>
      </c>
      <c r="J16" s="78">
        <v>3</v>
      </c>
      <c r="K16" s="78">
        <v>2</v>
      </c>
      <c r="L16" s="78">
        <v>2</v>
      </c>
      <c r="M16" s="78">
        <v>3</v>
      </c>
      <c r="N16" s="78">
        <v>1</v>
      </c>
      <c r="O16" s="78">
        <v>26</v>
      </c>
    </row>
    <row r="17" spans="1:15" ht="12.75">
      <c r="A17" s="107">
        <v>68</v>
      </c>
      <c r="B17" s="77" t="s">
        <v>28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</row>
    <row r="18" spans="1:15" ht="12.75">
      <c r="A18" s="107">
        <v>76</v>
      </c>
      <c r="B18" s="77" t="s">
        <v>101</v>
      </c>
      <c r="C18" s="61">
        <v>16</v>
      </c>
      <c r="D18" s="61">
        <v>14</v>
      </c>
      <c r="E18" s="61">
        <v>22</v>
      </c>
      <c r="F18" s="61">
        <v>24</v>
      </c>
      <c r="G18" s="61">
        <v>19</v>
      </c>
      <c r="H18" s="61">
        <v>22</v>
      </c>
      <c r="I18" s="78">
        <v>23</v>
      </c>
      <c r="J18" s="78">
        <v>22</v>
      </c>
      <c r="K18" s="78">
        <v>15</v>
      </c>
      <c r="L18" s="78">
        <v>18</v>
      </c>
      <c r="M18" s="78">
        <v>21</v>
      </c>
      <c r="N18" s="78">
        <v>9</v>
      </c>
      <c r="O18" s="78">
        <v>225</v>
      </c>
    </row>
    <row r="19" spans="1:15" ht="12.75">
      <c r="A19" s="109">
        <v>94</v>
      </c>
      <c r="B19" s="64" t="s">
        <v>32</v>
      </c>
      <c r="C19" s="111">
        <v>0</v>
      </c>
      <c r="D19" s="111">
        <v>0</v>
      </c>
      <c r="E19" s="111">
        <v>0</v>
      </c>
      <c r="F19" s="111">
        <v>0</v>
      </c>
      <c r="G19" s="65">
        <v>0</v>
      </c>
      <c r="H19" s="111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</row>
    <row r="20" spans="1:15" ht="15.75" customHeight="1">
      <c r="A20" s="181" t="s">
        <v>194</v>
      </c>
      <c r="B20" s="182"/>
      <c r="C20" s="97">
        <v>72</v>
      </c>
      <c r="D20" s="97">
        <v>42</v>
      </c>
      <c r="E20" s="97">
        <v>40</v>
      </c>
      <c r="F20" s="97">
        <v>61</v>
      </c>
      <c r="G20" s="97">
        <v>53</v>
      </c>
      <c r="H20" s="97">
        <v>44</v>
      </c>
      <c r="I20" s="97">
        <v>58</v>
      </c>
      <c r="J20" s="97">
        <v>51</v>
      </c>
      <c r="K20" s="97">
        <v>36</v>
      </c>
      <c r="L20" s="97">
        <v>46</v>
      </c>
      <c r="M20" s="97">
        <v>77</v>
      </c>
      <c r="N20" s="97">
        <v>54</v>
      </c>
      <c r="O20" s="110">
        <v>634</v>
      </c>
    </row>
    <row r="21" spans="1:15" ht="12.75">
      <c r="A21" s="112"/>
      <c r="B21" s="116" t="s">
        <v>112</v>
      </c>
      <c r="C21" s="117">
        <v>1872</v>
      </c>
      <c r="D21" s="117">
        <v>1505</v>
      </c>
      <c r="E21" s="117">
        <v>1346</v>
      </c>
      <c r="F21" s="117">
        <v>1472</v>
      </c>
      <c r="G21" s="118">
        <v>1394</v>
      </c>
      <c r="H21" s="117">
        <v>1651</v>
      </c>
      <c r="I21" s="117">
        <v>1943</v>
      </c>
      <c r="J21" s="117">
        <v>2471</v>
      </c>
      <c r="K21" s="117">
        <v>2095</v>
      </c>
      <c r="L21" s="117">
        <v>2771</v>
      </c>
      <c r="M21" s="117">
        <v>2456</v>
      </c>
      <c r="N21" s="117">
        <v>3810</v>
      </c>
      <c r="O21" s="117">
        <v>24786</v>
      </c>
    </row>
    <row r="22" spans="1:15" ht="16.5" customHeight="1">
      <c r="A22" s="176" t="s">
        <v>198</v>
      </c>
      <c r="B22" s="177"/>
      <c r="C22" s="97">
        <v>3045</v>
      </c>
      <c r="D22" s="97">
        <v>2570</v>
      </c>
      <c r="E22" s="97">
        <v>2468</v>
      </c>
      <c r="F22" s="97">
        <v>2728</v>
      </c>
      <c r="G22" s="97">
        <v>2653</v>
      </c>
      <c r="H22" s="97">
        <v>2993</v>
      </c>
      <c r="I22" s="97">
        <v>3412</v>
      </c>
      <c r="J22" s="97">
        <v>3947</v>
      </c>
      <c r="K22" s="97">
        <v>3311</v>
      </c>
      <c r="L22" s="97">
        <v>4064</v>
      </c>
      <c r="M22" s="97">
        <v>4050</v>
      </c>
      <c r="N22" s="97">
        <v>5049</v>
      </c>
      <c r="O22" s="110">
        <v>40290</v>
      </c>
    </row>
    <row r="23" spans="1:15" ht="12.75">
      <c r="A23" s="183" t="s">
        <v>150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5"/>
    </row>
    <row r="24" spans="1:15" ht="12.75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</row>
    <row r="25" spans="1:15" ht="12.75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</row>
    <row r="26" spans="1:15" ht="12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</row>
    <row r="27" spans="1:15" ht="12.75">
      <c r="A27" s="119"/>
      <c r="B27" s="55" t="s">
        <v>167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</row>
    <row r="28" spans="1:15" ht="12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</row>
    <row r="29" spans="1:15" ht="12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</row>
    <row r="30" spans="1:15" ht="12.75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</row>
    <row r="31" spans="1:15" ht="12.75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</row>
    <row r="32" spans="1:15" ht="12.75">
      <c r="A32" s="119"/>
      <c r="B32" s="73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</row>
    <row r="33" spans="1:15" ht="12.75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</row>
    <row r="34" spans="1:15" ht="12.75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</row>
  </sheetData>
  <sheetProtection/>
  <mergeCells count="11">
    <mergeCell ref="A22:B22"/>
    <mergeCell ref="A20:B20"/>
    <mergeCell ref="A13:B13"/>
    <mergeCell ref="A23:O23"/>
    <mergeCell ref="C4:N4"/>
    <mergeCell ref="A1:O1"/>
    <mergeCell ref="A2:O2"/>
    <mergeCell ref="A4:A5"/>
    <mergeCell ref="B4:B5"/>
    <mergeCell ref="O4:O5"/>
    <mergeCell ref="A3:O3"/>
  </mergeCells>
  <hyperlinks>
    <hyperlink ref="Q1" location="Indice!A8" display="Volver"/>
    <hyperlink ref="B27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1"/>
  <sheetViews>
    <sheetView showGridLines="0" zoomScale="80" zoomScaleNormal="80" zoomScalePageLayoutView="0" workbookViewId="0" topLeftCell="A1">
      <selection activeCell="A1" sqref="A1:F1"/>
    </sheetView>
  </sheetViews>
  <sheetFormatPr defaultColWidth="7.59765625" defaultRowHeight="15"/>
  <cols>
    <col min="1" max="1" width="5.19921875" style="54" bestFit="1" customWidth="1"/>
    <col min="2" max="2" width="25.69921875" style="54" customWidth="1"/>
    <col min="3" max="3" width="14.59765625" style="54" customWidth="1"/>
    <col min="4" max="4" width="12.8984375" style="54" customWidth="1"/>
    <col min="5" max="5" width="10.19921875" style="54" customWidth="1"/>
    <col min="6" max="6" width="9.59765625" style="54" customWidth="1"/>
    <col min="7" max="7" width="7.59765625" style="54" customWidth="1"/>
    <col min="8" max="8" width="9.09765625" style="54" bestFit="1" customWidth="1"/>
    <col min="9" max="16384" width="7.59765625" style="54" customWidth="1"/>
  </cols>
  <sheetData>
    <row r="1" spans="1:8" ht="12.75">
      <c r="A1" s="166" t="s">
        <v>186</v>
      </c>
      <c r="B1" s="167"/>
      <c r="C1" s="167"/>
      <c r="D1" s="167"/>
      <c r="E1" s="167"/>
      <c r="F1" s="168"/>
      <c r="H1" s="55" t="s">
        <v>167</v>
      </c>
    </row>
    <row r="2" spans="1:6" ht="12.75">
      <c r="A2" s="169" t="s">
        <v>136</v>
      </c>
      <c r="B2" s="170"/>
      <c r="C2" s="170"/>
      <c r="D2" s="170"/>
      <c r="E2" s="170"/>
      <c r="F2" s="171"/>
    </row>
    <row r="3" spans="1:6" ht="12.75">
      <c r="A3" s="151" t="s">
        <v>192</v>
      </c>
      <c r="B3" s="152"/>
      <c r="C3" s="152"/>
      <c r="D3" s="152"/>
      <c r="E3" s="152"/>
      <c r="F3" s="153"/>
    </row>
    <row r="4" spans="1:9" ht="15.75" customHeight="1">
      <c r="A4" s="163" t="s">
        <v>8</v>
      </c>
      <c r="B4" s="172" t="s">
        <v>132</v>
      </c>
      <c r="C4" s="172" t="s">
        <v>90</v>
      </c>
      <c r="D4" s="172"/>
      <c r="E4" s="172"/>
      <c r="F4" s="174" t="s">
        <v>0</v>
      </c>
      <c r="G4" s="105"/>
      <c r="H4" s="105"/>
      <c r="I4" s="105"/>
    </row>
    <row r="5" spans="1:6" ht="41.25" customHeight="1">
      <c r="A5" s="164"/>
      <c r="B5" s="173"/>
      <c r="C5" s="132" t="s">
        <v>134</v>
      </c>
      <c r="D5" s="132" t="s">
        <v>137</v>
      </c>
      <c r="E5" s="132" t="s">
        <v>135</v>
      </c>
      <c r="F5" s="175"/>
    </row>
    <row r="6" spans="1:6" ht="12.75">
      <c r="A6" s="106">
        <v>67</v>
      </c>
      <c r="B6" s="74" t="s">
        <v>13</v>
      </c>
      <c r="C6" s="75">
        <v>353</v>
      </c>
      <c r="D6" s="75">
        <v>244</v>
      </c>
      <c r="E6" s="75">
        <v>15</v>
      </c>
      <c r="F6" s="91">
        <v>612</v>
      </c>
    </row>
    <row r="7" spans="1:6" ht="12.75">
      <c r="A7" s="107">
        <v>70</v>
      </c>
      <c r="B7" s="77" t="s">
        <v>14</v>
      </c>
      <c r="C7" s="61"/>
      <c r="D7" s="61"/>
      <c r="E7" s="61"/>
      <c r="F7" s="78">
        <v>0</v>
      </c>
    </row>
    <row r="8" spans="1:6" ht="12.75">
      <c r="A8" s="107">
        <v>78</v>
      </c>
      <c r="B8" s="77" t="s">
        <v>15</v>
      </c>
      <c r="C8" s="61">
        <v>622</v>
      </c>
      <c r="D8" s="61">
        <v>708</v>
      </c>
      <c r="E8" s="61">
        <v>75</v>
      </c>
      <c r="F8" s="78">
        <v>1405</v>
      </c>
    </row>
    <row r="9" spans="1:6" ht="12.75">
      <c r="A9" s="107">
        <v>80</v>
      </c>
      <c r="B9" s="77" t="s">
        <v>16</v>
      </c>
      <c r="C9" s="61">
        <v>111</v>
      </c>
      <c r="D9" s="61">
        <v>112</v>
      </c>
      <c r="E9" s="61">
        <v>19</v>
      </c>
      <c r="F9" s="78">
        <v>242</v>
      </c>
    </row>
    <row r="10" spans="1:6" ht="12.75">
      <c r="A10" s="107">
        <v>81</v>
      </c>
      <c r="B10" s="77" t="s">
        <v>30</v>
      </c>
      <c r="C10" s="108">
        <v>30</v>
      </c>
      <c r="D10" s="108">
        <v>63</v>
      </c>
      <c r="E10" s="108">
        <v>2</v>
      </c>
      <c r="F10" s="78">
        <v>95</v>
      </c>
    </row>
    <row r="11" spans="1:6" ht="12.75">
      <c r="A11" s="107">
        <v>88</v>
      </c>
      <c r="B11" s="77" t="s">
        <v>96</v>
      </c>
      <c r="C11" s="108">
        <v>149</v>
      </c>
      <c r="D11" s="108">
        <v>129</v>
      </c>
      <c r="E11" s="108">
        <v>14</v>
      </c>
      <c r="F11" s="78">
        <v>292</v>
      </c>
    </row>
    <row r="12" spans="1:6" ht="12.75">
      <c r="A12" s="107">
        <v>99</v>
      </c>
      <c r="B12" s="77" t="s">
        <v>20</v>
      </c>
      <c r="C12" s="78">
        <v>395</v>
      </c>
      <c r="D12" s="78">
        <v>400</v>
      </c>
      <c r="E12" s="78">
        <v>28</v>
      </c>
      <c r="F12" s="78">
        <v>823</v>
      </c>
    </row>
    <row r="13" spans="1:6" ht="12.75">
      <c r="A13" s="109">
        <v>107</v>
      </c>
      <c r="B13" s="64" t="s">
        <v>84</v>
      </c>
      <c r="C13" s="65">
        <v>504</v>
      </c>
      <c r="D13" s="65">
        <v>939</v>
      </c>
      <c r="E13" s="65">
        <v>66</v>
      </c>
      <c r="F13" s="79">
        <v>1509</v>
      </c>
    </row>
    <row r="14" spans="1:6" ht="15.75" customHeight="1">
      <c r="A14" s="181" t="s">
        <v>193</v>
      </c>
      <c r="B14" s="182"/>
      <c r="C14" s="97">
        <v>2164</v>
      </c>
      <c r="D14" s="97">
        <v>2595</v>
      </c>
      <c r="E14" s="97">
        <v>219</v>
      </c>
      <c r="F14" s="110">
        <v>4978</v>
      </c>
    </row>
    <row r="15" spans="1:6" ht="12.75">
      <c r="A15" s="106">
        <v>62</v>
      </c>
      <c r="B15" s="74" t="s">
        <v>25</v>
      </c>
      <c r="C15" s="75"/>
      <c r="D15" s="75">
        <v>3</v>
      </c>
      <c r="E15" s="75"/>
      <c r="F15" s="91">
        <v>3</v>
      </c>
    </row>
    <row r="16" spans="1:6" ht="12.75">
      <c r="A16" s="107">
        <v>63</v>
      </c>
      <c r="B16" s="77" t="s">
        <v>100</v>
      </c>
      <c r="C16" s="61">
        <v>19</v>
      </c>
      <c r="D16" s="61">
        <v>28</v>
      </c>
      <c r="E16" s="61">
        <v>3</v>
      </c>
      <c r="F16" s="78">
        <v>50</v>
      </c>
    </row>
    <row r="17" spans="1:6" ht="12.75">
      <c r="A17" s="107">
        <v>65</v>
      </c>
      <c r="B17" s="77" t="s">
        <v>27</v>
      </c>
      <c r="C17" s="61">
        <v>5</v>
      </c>
      <c r="D17" s="61">
        <v>4</v>
      </c>
      <c r="E17" s="61"/>
      <c r="F17" s="78">
        <v>9</v>
      </c>
    </row>
    <row r="18" spans="1:6" ht="12.75">
      <c r="A18" s="107">
        <v>68</v>
      </c>
      <c r="B18" s="77" t="s">
        <v>28</v>
      </c>
      <c r="C18" s="61"/>
      <c r="D18" s="61"/>
      <c r="E18" s="61"/>
      <c r="F18" s="78">
        <v>0</v>
      </c>
    </row>
    <row r="19" spans="1:6" ht="12.75">
      <c r="A19" s="107">
        <v>76</v>
      </c>
      <c r="B19" s="77" t="s">
        <v>101</v>
      </c>
      <c r="C19" s="61">
        <v>6</v>
      </c>
      <c r="D19" s="61">
        <v>14</v>
      </c>
      <c r="E19" s="61">
        <v>2</v>
      </c>
      <c r="F19" s="78">
        <v>22</v>
      </c>
    </row>
    <row r="20" spans="1:6" ht="12.75">
      <c r="A20" s="109">
        <v>94</v>
      </c>
      <c r="B20" s="64" t="s">
        <v>32</v>
      </c>
      <c r="C20" s="111"/>
      <c r="D20" s="111"/>
      <c r="E20" s="111"/>
      <c r="F20" s="79">
        <v>0</v>
      </c>
    </row>
    <row r="21" spans="1:6" ht="15.75" customHeight="1">
      <c r="A21" s="181" t="s">
        <v>194</v>
      </c>
      <c r="B21" s="182"/>
      <c r="C21" s="97">
        <v>30</v>
      </c>
      <c r="D21" s="97">
        <v>49</v>
      </c>
      <c r="E21" s="97">
        <v>5</v>
      </c>
      <c r="F21" s="110">
        <v>84</v>
      </c>
    </row>
    <row r="22" spans="1:6" ht="12.75">
      <c r="A22" s="112"/>
      <c r="B22" s="113" t="s">
        <v>112</v>
      </c>
      <c r="C22" s="91">
        <v>391</v>
      </c>
      <c r="D22" s="91">
        <v>573</v>
      </c>
      <c r="E22" s="91">
        <v>52</v>
      </c>
      <c r="F22" s="91">
        <v>1016</v>
      </c>
    </row>
    <row r="23" spans="1:6" ht="12.75">
      <c r="A23" s="114"/>
      <c r="B23" s="85" t="s">
        <v>138</v>
      </c>
      <c r="C23" s="79">
        <v>1</v>
      </c>
      <c r="D23" s="79">
        <v>1</v>
      </c>
      <c r="E23" s="79">
        <v>2</v>
      </c>
      <c r="F23" s="79">
        <v>4</v>
      </c>
    </row>
    <row r="24" spans="1:6" ht="15.75" customHeight="1">
      <c r="A24" s="176" t="s">
        <v>198</v>
      </c>
      <c r="B24" s="177"/>
      <c r="C24" s="97">
        <v>2586</v>
      </c>
      <c r="D24" s="97">
        <v>3218</v>
      </c>
      <c r="E24" s="97">
        <v>278</v>
      </c>
      <c r="F24" s="110">
        <v>6082</v>
      </c>
    </row>
    <row r="25" spans="1:6" ht="12.75">
      <c r="A25" s="145" t="s">
        <v>150</v>
      </c>
      <c r="B25" s="146"/>
      <c r="C25" s="146"/>
      <c r="D25" s="146"/>
      <c r="E25" s="146"/>
      <c r="F25" s="147"/>
    </row>
    <row r="26" spans="1:6" ht="12.75">
      <c r="A26" s="154" t="s">
        <v>139</v>
      </c>
      <c r="B26" s="155"/>
      <c r="C26" s="155"/>
      <c r="D26" s="155"/>
      <c r="E26" s="155"/>
      <c r="F26" s="156"/>
    </row>
    <row r="27" spans="1:6" ht="27.75" customHeight="1">
      <c r="A27" s="186" t="s">
        <v>140</v>
      </c>
      <c r="B27" s="187"/>
      <c r="C27" s="187"/>
      <c r="D27" s="187"/>
      <c r="E27" s="187"/>
      <c r="F27" s="188"/>
    </row>
    <row r="28" spans="1:6" ht="26.25" customHeight="1">
      <c r="A28" s="189" t="s">
        <v>177</v>
      </c>
      <c r="B28" s="190"/>
      <c r="C28" s="190"/>
      <c r="D28" s="190"/>
      <c r="E28" s="190"/>
      <c r="F28" s="191"/>
    </row>
    <row r="30" spans="3:6" ht="12.75">
      <c r="C30" s="115"/>
      <c r="D30" s="115"/>
      <c r="E30" s="115"/>
      <c r="F30" s="115"/>
    </row>
    <row r="31" ht="12.75">
      <c r="B31" s="55" t="s">
        <v>167</v>
      </c>
    </row>
  </sheetData>
  <sheetProtection/>
  <mergeCells count="14">
    <mergeCell ref="A26:F26"/>
    <mergeCell ref="A27:F27"/>
    <mergeCell ref="A28:F28"/>
    <mergeCell ref="A14:B14"/>
    <mergeCell ref="A21:B21"/>
    <mergeCell ref="A24:B24"/>
    <mergeCell ref="A25:F25"/>
    <mergeCell ref="C4:E4"/>
    <mergeCell ref="A1:F1"/>
    <mergeCell ref="A2:F2"/>
    <mergeCell ref="B4:B5"/>
    <mergeCell ref="A4:A5"/>
    <mergeCell ref="F4:F5"/>
    <mergeCell ref="A3:F3"/>
  </mergeCells>
  <hyperlinks>
    <hyperlink ref="H1" location="Indice!A8" display="Volver"/>
    <hyperlink ref="B31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paperSize="11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61"/>
  <sheetViews>
    <sheetView showGridLines="0" zoomScale="80" zoomScaleNormal="80" zoomScalePageLayoutView="0" workbookViewId="0" topLeftCell="A1">
      <selection activeCell="A1" sqref="A1:G1"/>
    </sheetView>
  </sheetViews>
  <sheetFormatPr defaultColWidth="6.796875" defaultRowHeight="15"/>
  <cols>
    <col min="1" max="1" width="5.59765625" style="54" customWidth="1"/>
    <col min="2" max="2" width="22.09765625" style="54" customWidth="1"/>
    <col min="3" max="3" width="8.59765625" style="54" customWidth="1"/>
    <col min="4" max="4" width="9.59765625" style="54" customWidth="1"/>
    <col min="5" max="5" width="9.19921875" style="54" customWidth="1"/>
    <col min="6" max="6" width="8.59765625" style="54" customWidth="1"/>
    <col min="7" max="7" width="11.09765625" style="54" customWidth="1"/>
    <col min="8" max="8" width="6.69921875" style="54" customWidth="1"/>
    <col min="9" max="9" width="9.09765625" style="54" bestFit="1" customWidth="1"/>
    <col min="10" max="16384" width="6.69921875" style="54" customWidth="1"/>
  </cols>
  <sheetData>
    <row r="1" spans="1:9" ht="15.75" customHeight="1">
      <c r="A1" s="142" t="s">
        <v>187</v>
      </c>
      <c r="B1" s="143"/>
      <c r="C1" s="143"/>
      <c r="D1" s="143"/>
      <c r="E1" s="143"/>
      <c r="F1" s="143"/>
      <c r="G1" s="144"/>
      <c r="I1" s="55" t="s">
        <v>167</v>
      </c>
    </row>
    <row r="2" spans="1:7" ht="12.75">
      <c r="A2" s="151" t="s">
        <v>180</v>
      </c>
      <c r="B2" s="152"/>
      <c r="C2" s="152"/>
      <c r="D2" s="152"/>
      <c r="E2" s="152"/>
      <c r="F2" s="152"/>
      <c r="G2" s="153"/>
    </row>
    <row r="3" spans="1:7" ht="15.75" customHeight="1">
      <c r="A3" s="163" t="s">
        <v>36</v>
      </c>
      <c r="B3" s="172"/>
      <c r="C3" s="141">
        <v>2009</v>
      </c>
      <c r="D3" s="141"/>
      <c r="E3" s="141">
        <v>2010</v>
      </c>
      <c r="F3" s="141"/>
      <c r="G3" s="174" t="s">
        <v>144</v>
      </c>
    </row>
    <row r="4" spans="1:7" ht="16.5" customHeight="1">
      <c r="A4" s="164"/>
      <c r="B4" s="173"/>
      <c r="C4" s="133" t="s">
        <v>115</v>
      </c>
      <c r="D4" s="133" t="s">
        <v>116</v>
      </c>
      <c r="E4" s="133" t="s">
        <v>115</v>
      </c>
      <c r="F4" s="133" t="s">
        <v>116</v>
      </c>
      <c r="G4" s="175"/>
    </row>
    <row r="5" spans="1:7" ht="12.75">
      <c r="A5" s="209" t="s">
        <v>91</v>
      </c>
      <c r="B5" s="209"/>
      <c r="C5" s="75">
        <v>21</v>
      </c>
      <c r="D5" s="76">
        <v>1</v>
      </c>
      <c r="E5" s="75">
        <v>7</v>
      </c>
      <c r="F5" s="76">
        <v>1</v>
      </c>
      <c r="G5" s="76">
        <v>-0.6666666666666667</v>
      </c>
    </row>
    <row r="6" spans="1:7" ht="12.75">
      <c r="A6" s="212" t="s">
        <v>94</v>
      </c>
      <c r="B6" s="212"/>
      <c r="C6" s="61">
        <v>21</v>
      </c>
      <c r="D6" s="62">
        <v>1</v>
      </c>
      <c r="E6" s="61">
        <v>6</v>
      </c>
      <c r="F6" s="62">
        <v>0.8571428571428571</v>
      </c>
      <c r="G6" s="62">
        <v>-0.7142857142857143</v>
      </c>
    </row>
    <row r="7" spans="1:7" ht="12.75">
      <c r="A7" s="211" t="s">
        <v>154</v>
      </c>
      <c r="B7" s="211"/>
      <c r="C7" s="65">
        <v>0</v>
      </c>
      <c r="D7" s="66">
        <v>0</v>
      </c>
      <c r="E7" s="65">
        <v>1</v>
      </c>
      <c r="F7" s="66">
        <v>0.14285714285714285</v>
      </c>
      <c r="G7" s="66"/>
    </row>
    <row r="8" spans="1:7" ht="12.75">
      <c r="A8" s="213" t="s">
        <v>92</v>
      </c>
      <c r="B8" s="213"/>
      <c r="C8" s="61">
        <v>8</v>
      </c>
      <c r="D8" s="61"/>
      <c r="E8" s="61">
        <v>6</v>
      </c>
      <c r="F8" s="61"/>
      <c r="G8" s="62">
        <v>-0.25</v>
      </c>
    </row>
    <row r="9" spans="1:7" ht="12.75">
      <c r="A9" s="213" t="s">
        <v>145</v>
      </c>
      <c r="B9" s="213"/>
      <c r="C9" s="61">
        <v>5000</v>
      </c>
      <c r="D9" s="61"/>
      <c r="E9" s="61">
        <v>3505</v>
      </c>
      <c r="F9" s="61"/>
      <c r="G9" s="62">
        <v>-0.29900000000000004</v>
      </c>
    </row>
    <row r="10" spans="1:7" ht="12.75">
      <c r="A10" s="210" t="s">
        <v>93</v>
      </c>
      <c r="B10" s="210"/>
      <c r="C10" s="84">
        <v>238.0952380952381</v>
      </c>
      <c r="D10" s="84"/>
      <c r="E10" s="84">
        <v>584.1666666666666</v>
      </c>
      <c r="F10" s="84"/>
      <c r="G10" s="62">
        <v>1.4534999999999996</v>
      </c>
    </row>
    <row r="11" spans="1:7" ht="12.75">
      <c r="A11" s="145" t="s">
        <v>155</v>
      </c>
      <c r="B11" s="146"/>
      <c r="C11" s="146"/>
      <c r="D11" s="146"/>
      <c r="E11" s="146"/>
      <c r="F11" s="146"/>
      <c r="G11" s="147"/>
    </row>
    <row r="12" spans="1:7" ht="12.75">
      <c r="A12" s="160" t="s">
        <v>197</v>
      </c>
      <c r="B12" s="161"/>
      <c r="C12" s="161"/>
      <c r="D12" s="161"/>
      <c r="E12" s="161"/>
      <c r="F12" s="161"/>
      <c r="G12" s="162"/>
    </row>
    <row r="13" spans="1:7" ht="12.75">
      <c r="A13" s="195" t="s">
        <v>97</v>
      </c>
      <c r="B13" s="196"/>
      <c r="C13" s="196"/>
      <c r="D13" s="196"/>
      <c r="E13" s="196"/>
      <c r="F13" s="196"/>
      <c r="G13" s="197"/>
    </row>
    <row r="14" spans="3:7" ht="12.75">
      <c r="C14" s="86"/>
      <c r="D14" s="86"/>
      <c r="E14" s="86"/>
      <c r="F14" s="87"/>
      <c r="G14" s="88"/>
    </row>
    <row r="15" spans="1:7" ht="12.75">
      <c r="A15" s="198"/>
      <c r="B15" s="198"/>
      <c r="C15" s="198"/>
      <c r="D15" s="198"/>
      <c r="E15" s="198"/>
      <c r="F15" s="198"/>
      <c r="G15" s="198"/>
    </row>
    <row r="16" spans="1:7" ht="12.75">
      <c r="A16" s="142" t="s">
        <v>188</v>
      </c>
      <c r="B16" s="143"/>
      <c r="C16" s="143"/>
      <c r="D16" s="143"/>
      <c r="E16" s="143"/>
      <c r="F16" s="143"/>
      <c r="G16" s="144"/>
    </row>
    <row r="17" spans="1:7" ht="12.75">
      <c r="A17" s="151" t="s">
        <v>195</v>
      </c>
      <c r="B17" s="152"/>
      <c r="C17" s="152"/>
      <c r="D17" s="152"/>
      <c r="E17" s="152"/>
      <c r="F17" s="152"/>
      <c r="G17" s="153"/>
    </row>
    <row r="18" spans="1:7" ht="11.25" customHeight="1">
      <c r="A18" s="163" t="s">
        <v>8</v>
      </c>
      <c r="B18" s="172" t="s">
        <v>149</v>
      </c>
      <c r="C18" s="194" t="s">
        <v>146</v>
      </c>
      <c r="D18" s="194"/>
      <c r="E18" s="203" t="s">
        <v>0</v>
      </c>
      <c r="F18" s="192" t="s">
        <v>147</v>
      </c>
      <c r="G18" s="199" t="s">
        <v>148</v>
      </c>
    </row>
    <row r="19" spans="1:7" ht="15.75" customHeight="1">
      <c r="A19" s="163"/>
      <c r="B19" s="172"/>
      <c r="C19" s="192" t="s">
        <v>94</v>
      </c>
      <c r="D19" s="203" t="s">
        <v>196</v>
      </c>
      <c r="E19" s="203"/>
      <c r="F19" s="192"/>
      <c r="G19" s="199"/>
    </row>
    <row r="20" spans="1:7" ht="16.5" customHeight="1">
      <c r="A20" s="164"/>
      <c r="B20" s="173"/>
      <c r="C20" s="193"/>
      <c r="D20" s="204"/>
      <c r="E20" s="204"/>
      <c r="F20" s="193"/>
      <c r="G20" s="200"/>
    </row>
    <row r="21" spans="1:7" ht="12.75">
      <c r="A21" s="89">
        <v>67</v>
      </c>
      <c r="B21" s="90" t="s">
        <v>13</v>
      </c>
      <c r="C21" s="75">
        <v>1</v>
      </c>
      <c r="D21" s="75"/>
      <c r="E21" s="91">
        <v>1</v>
      </c>
      <c r="F21" s="75">
        <v>750</v>
      </c>
      <c r="G21" s="95">
        <v>750</v>
      </c>
    </row>
    <row r="22" spans="1:7" ht="12.75">
      <c r="A22" s="93">
        <v>78</v>
      </c>
      <c r="B22" s="94" t="s">
        <v>15</v>
      </c>
      <c r="C22" s="61"/>
      <c r="D22" s="61"/>
      <c r="E22" s="78"/>
      <c r="F22" s="61"/>
      <c r="G22" s="95"/>
    </row>
    <row r="23" spans="1:7" ht="12.75">
      <c r="A23" s="93">
        <v>80</v>
      </c>
      <c r="B23" s="94" t="s">
        <v>16</v>
      </c>
      <c r="C23" s="61"/>
      <c r="D23" s="61">
        <v>1</v>
      </c>
      <c r="E23" s="78">
        <v>1</v>
      </c>
      <c r="F23" s="61"/>
      <c r="G23" s="95"/>
    </row>
    <row r="24" spans="1:7" ht="12.75">
      <c r="A24" s="96">
        <v>81</v>
      </c>
      <c r="B24" s="96" t="s">
        <v>30</v>
      </c>
      <c r="C24" s="61"/>
      <c r="D24" s="61"/>
      <c r="E24" s="78"/>
      <c r="F24" s="61"/>
      <c r="G24" s="95"/>
    </row>
    <row r="25" spans="1:7" ht="12.75">
      <c r="A25" s="93">
        <v>88</v>
      </c>
      <c r="B25" s="94" t="s">
        <v>96</v>
      </c>
      <c r="C25" s="61">
        <v>2</v>
      </c>
      <c r="D25" s="78"/>
      <c r="E25" s="78">
        <v>2</v>
      </c>
      <c r="F25" s="61">
        <v>1025</v>
      </c>
      <c r="G25" s="95">
        <v>512.5</v>
      </c>
    </row>
    <row r="26" spans="1:7" ht="12.75">
      <c r="A26" s="93">
        <v>99</v>
      </c>
      <c r="B26" s="94" t="s">
        <v>20</v>
      </c>
      <c r="C26" s="61">
        <v>1</v>
      </c>
      <c r="D26" s="78"/>
      <c r="E26" s="78">
        <v>1</v>
      </c>
      <c r="F26" s="61">
        <v>30</v>
      </c>
      <c r="G26" s="95">
        <v>30</v>
      </c>
    </row>
    <row r="27" spans="1:7" ht="12.75">
      <c r="A27" s="93">
        <v>107</v>
      </c>
      <c r="B27" s="94" t="s">
        <v>84</v>
      </c>
      <c r="C27" s="61">
        <v>1</v>
      </c>
      <c r="D27" s="78"/>
      <c r="E27" s="78">
        <v>1</v>
      </c>
      <c r="F27" s="61">
        <v>700</v>
      </c>
      <c r="G27" s="95">
        <v>700</v>
      </c>
    </row>
    <row r="28" spans="1:7" ht="15.75" customHeight="1">
      <c r="A28" s="205" t="s">
        <v>193</v>
      </c>
      <c r="B28" s="206"/>
      <c r="C28" s="97">
        <v>5</v>
      </c>
      <c r="D28" s="97">
        <v>1</v>
      </c>
      <c r="E28" s="97">
        <v>6</v>
      </c>
      <c r="F28" s="97">
        <v>2505</v>
      </c>
      <c r="G28" s="98">
        <v>501</v>
      </c>
    </row>
    <row r="29" spans="1:7" ht="12.75">
      <c r="A29" s="99">
        <v>62</v>
      </c>
      <c r="B29" s="99" t="s">
        <v>25</v>
      </c>
      <c r="C29" s="75"/>
      <c r="D29" s="75"/>
      <c r="E29" s="91"/>
      <c r="F29" s="75"/>
      <c r="G29" s="92"/>
    </row>
    <row r="30" spans="1:7" ht="12.75">
      <c r="A30" s="96">
        <v>63</v>
      </c>
      <c r="B30" s="96" t="s">
        <v>100</v>
      </c>
      <c r="C30" s="61">
        <v>1</v>
      </c>
      <c r="D30" s="61"/>
      <c r="E30" s="78">
        <v>1</v>
      </c>
      <c r="F30" s="61">
        <v>1000</v>
      </c>
      <c r="G30" s="95">
        <v>1000</v>
      </c>
    </row>
    <row r="31" spans="1:7" ht="12.75">
      <c r="A31" s="96">
        <v>65</v>
      </c>
      <c r="B31" s="96" t="s">
        <v>27</v>
      </c>
      <c r="C31" s="61"/>
      <c r="D31" s="61"/>
      <c r="E31" s="78"/>
      <c r="F31" s="61"/>
      <c r="G31" s="95"/>
    </row>
    <row r="32" spans="1:7" ht="12.75">
      <c r="A32" s="96">
        <v>68</v>
      </c>
      <c r="B32" s="96" t="s">
        <v>28</v>
      </c>
      <c r="C32" s="61"/>
      <c r="D32" s="61"/>
      <c r="E32" s="78"/>
      <c r="F32" s="61"/>
      <c r="G32" s="95"/>
    </row>
    <row r="33" spans="1:7" ht="12.75">
      <c r="A33" s="96">
        <v>76</v>
      </c>
      <c r="B33" s="96" t="s">
        <v>101</v>
      </c>
      <c r="C33" s="61"/>
      <c r="D33" s="61"/>
      <c r="E33" s="78"/>
      <c r="F33" s="61"/>
      <c r="G33" s="95"/>
    </row>
    <row r="34" spans="1:7" ht="12.75">
      <c r="A34" s="100">
        <v>94</v>
      </c>
      <c r="B34" s="100" t="s">
        <v>32</v>
      </c>
      <c r="C34" s="65"/>
      <c r="D34" s="65"/>
      <c r="E34" s="79"/>
      <c r="F34" s="65"/>
      <c r="G34" s="84"/>
    </row>
    <row r="35" spans="1:7" ht="15.75" customHeight="1">
      <c r="A35" s="207" t="s">
        <v>194</v>
      </c>
      <c r="B35" s="208"/>
      <c r="C35" s="101">
        <v>1</v>
      </c>
      <c r="D35" s="101">
        <v>0</v>
      </c>
      <c r="E35" s="101">
        <v>1</v>
      </c>
      <c r="F35" s="101">
        <v>1000</v>
      </c>
      <c r="G35" s="102">
        <v>1000</v>
      </c>
    </row>
    <row r="36" spans="1:7" ht="16.5" customHeight="1">
      <c r="A36" s="201" t="s">
        <v>198</v>
      </c>
      <c r="B36" s="202"/>
      <c r="C36" s="103">
        <v>6</v>
      </c>
      <c r="D36" s="103">
        <v>1</v>
      </c>
      <c r="E36" s="103">
        <v>7</v>
      </c>
      <c r="F36" s="103">
        <v>3505</v>
      </c>
      <c r="G36" s="104">
        <v>584.1666666666666</v>
      </c>
    </row>
    <row r="37" spans="1:7" ht="12.75">
      <c r="A37" s="145" t="s">
        <v>155</v>
      </c>
      <c r="B37" s="146"/>
      <c r="C37" s="146"/>
      <c r="D37" s="146"/>
      <c r="E37" s="146"/>
      <c r="F37" s="146"/>
      <c r="G37" s="147"/>
    </row>
    <row r="38" spans="1:7" ht="12.75">
      <c r="A38" s="195" t="s">
        <v>97</v>
      </c>
      <c r="B38" s="196"/>
      <c r="C38" s="196"/>
      <c r="D38" s="196"/>
      <c r="E38" s="196"/>
      <c r="F38" s="196"/>
      <c r="G38" s="197"/>
    </row>
    <row r="39" spans="2:7" ht="12.75">
      <c r="B39" s="88"/>
      <c r="C39" s="88"/>
      <c r="D39" s="86"/>
      <c r="E39" s="88"/>
      <c r="F39" s="88"/>
      <c r="G39" s="88"/>
    </row>
    <row r="40" spans="2:7" ht="12.75">
      <c r="B40" s="88"/>
      <c r="C40" s="88"/>
      <c r="D40" s="86"/>
      <c r="E40" s="88"/>
      <c r="F40" s="88"/>
      <c r="G40" s="88"/>
    </row>
    <row r="41" spans="2:7" ht="12.75">
      <c r="B41" s="88"/>
      <c r="C41" s="88"/>
      <c r="D41" s="86"/>
      <c r="E41" s="88"/>
      <c r="F41" s="88"/>
      <c r="G41" s="88"/>
    </row>
    <row r="42" spans="2:7" ht="12.75">
      <c r="B42" s="55" t="s">
        <v>167</v>
      </c>
      <c r="C42" s="88"/>
      <c r="D42" s="86"/>
      <c r="E42" s="88"/>
      <c r="F42" s="88"/>
      <c r="G42" s="88"/>
    </row>
    <row r="43" spans="2:7" ht="12.75">
      <c r="B43" s="88"/>
      <c r="C43" s="88"/>
      <c r="D43" s="86"/>
      <c r="E43" s="88"/>
      <c r="F43" s="88"/>
      <c r="G43" s="88"/>
    </row>
    <row r="44" spans="2:7" ht="12.75">
      <c r="B44" s="88"/>
      <c r="C44" s="88"/>
      <c r="D44" s="86"/>
      <c r="E44" s="88"/>
      <c r="F44" s="88"/>
      <c r="G44" s="88"/>
    </row>
    <row r="45" spans="2:7" ht="12.75">
      <c r="B45" s="88"/>
      <c r="C45" s="88"/>
      <c r="D45" s="86"/>
      <c r="E45" s="88"/>
      <c r="F45" s="88"/>
      <c r="G45" s="88"/>
    </row>
    <row r="46" spans="2:7" ht="12.75">
      <c r="B46" s="88"/>
      <c r="C46" s="88"/>
      <c r="D46" s="86"/>
      <c r="E46" s="88"/>
      <c r="F46" s="88"/>
      <c r="G46" s="88"/>
    </row>
    <row r="47" spans="2:7" ht="15" customHeight="1">
      <c r="B47" s="88"/>
      <c r="C47" s="88"/>
      <c r="D47" s="86"/>
      <c r="E47" s="88"/>
      <c r="F47" s="88"/>
      <c r="G47" s="88"/>
    </row>
    <row r="48" spans="2:7" ht="15" customHeight="1">
      <c r="B48" s="88"/>
      <c r="C48" s="88"/>
      <c r="D48" s="86"/>
      <c r="E48" s="88"/>
      <c r="F48" s="88"/>
      <c r="G48" s="88"/>
    </row>
    <row r="49" spans="2:7" ht="12.75">
      <c r="B49" s="88"/>
      <c r="C49" s="88"/>
      <c r="D49" s="86"/>
      <c r="E49" s="88"/>
      <c r="F49" s="88"/>
      <c r="G49" s="88"/>
    </row>
    <row r="50" spans="2:7" ht="12.75">
      <c r="B50" s="88"/>
      <c r="C50" s="88"/>
      <c r="D50" s="86"/>
      <c r="E50" s="88"/>
      <c r="F50" s="88"/>
      <c r="G50" s="88"/>
    </row>
    <row r="51" spans="2:7" ht="12.75">
      <c r="B51" s="88"/>
      <c r="C51" s="88"/>
      <c r="D51" s="86"/>
      <c r="E51" s="88"/>
      <c r="F51" s="88"/>
      <c r="G51" s="88"/>
    </row>
    <row r="52" spans="2:7" ht="12.75">
      <c r="B52" s="88"/>
      <c r="C52" s="88"/>
      <c r="D52" s="86"/>
      <c r="E52" s="88"/>
      <c r="F52" s="88"/>
      <c r="G52" s="88"/>
    </row>
    <row r="53" spans="2:7" ht="12.75">
      <c r="B53" s="88"/>
      <c r="C53" s="88"/>
      <c r="D53" s="86"/>
      <c r="E53" s="88"/>
      <c r="F53" s="88"/>
      <c r="G53" s="88"/>
    </row>
    <row r="54" spans="2:7" ht="12.75">
      <c r="B54" s="88"/>
      <c r="C54" s="88"/>
      <c r="D54" s="86"/>
      <c r="E54" s="88"/>
      <c r="F54" s="88"/>
      <c r="G54" s="88"/>
    </row>
    <row r="55" spans="2:7" ht="12.75">
      <c r="B55" s="88"/>
      <c r="C55" s="88"/>
      <c r="D55" s="86"/>
      <c r="E55" s="88"/>
      <c r="F55" s="88"/>
      <c r="G55" s="88"/>
    </row>
    <row r="56" spans="2:7" ht="12.75">
      <c r="B56" s="88"/>
      <c r="C56" s="88"/>
      <c r="D56" s="86"/>
      <c r="E56" s="88"/>
      <c r="F56" s="88"/>
      <c r="G56" s="88"/>
    </row>
    <row r="57" spans="2:7" ht="12.75">
      <c r="B57" s="88"/>
      <c r="C57" s="88"/>
      <c r="D57" s="86"/>
      <c r="E57" s="88"/>
      <c r="F57" s="88"/>
      <c r="G57" s="88"/>
    </row>
    <row r="58" spans="2:7" ht="12.75">
      <c r="B58" s="88"/>
      <c r="C58" s="88"/>
      <c r="D58" s="86"/>
      <c r="E58" s="88"/>
      <c r="F58" s="88"/>
      <c r="G58" s="88"/>
    </row>
    <row r="59" spans="2:7" ht="12.75">
      <c r="B59" s="88"/>
      <c r="C59" s="88"/>
      <c r="D59" s="86"/>
      <c r="E59" s="88"/>
      <c r="F59" s="88"/>
      <c r="G59" s="88"/>
    </row>
    <row r="60" spans="2:7" ht="12.75">
      <c r="B60" s="86"/>
      <c r="C60" s="86"/>
      <c r="D60" s="86"/>
      <c r="E60" s="86"/>
      <c r="F60" s="88"/>
      <c r="G60" s="88"/>
    </row>
    <row r="61" spans="2:7" ht="12.75">
      <c r="B61" s="86"/>
      <c r="C61" s="86"/>
      <c r="D61" s="86"/>
      <c r="E61" s="86"/>
      <c r="F61" s="88"/>
      <c r="G61" s="88"/>
    </row>
  </sheetData>
  <sheetProtection/>
  <mergeCells count="31">
    <mergeCell ref="A9:B9"/>
    <mergeCell ref="A37:G37"/>
    <mergeCell ref="A13:G13"/>
    <mergeCell ref="G3:G4"/>
    <mergeCell ref="A10:B10"/>
    <mergeCell ref="A17:G17"/>
    <mergeCell ref="A7:B7"/>
    <mergeCell ref="A3:B4"/>
    <mergeCell ref="A12:G12"/>
    <mergeCell ref="E18:E20"/>
    <mergeCell ref="A18:A20"/>
    <mergeCell ref="A35:B35"/>
    <mergeCell ref="A1:G1"/>
    <mergeCell ref="A2:G2"/>
    <mergeCell ref="A5:B5"/>
    <mergeCell ref="C3:D3"/>
    <mergeCell ref="E3:F3"/>
    <mergeCell ref="A6:B6"/>
    <mergeCell ref="A11:G11"/>
    <mergeCell ref="B18:B20"/>
    <mergeCell ref="A8:B8"/>
    <mergeCell ref="C19:C20"/>
    <mergeCell ref="C18:D18"/>
    <mergeCell ref="A38:G38"/>
    <mergeCell ref="A15:G15"/>
    <mergeCell ref="A16:G16"/>
    <mergeCell ref="G18:G20"/>
    <mergeCell ref="F18:F20"/>
    <mergeCell ref="A36:B36"/>
    <mergeCell ref="D19:D20"/>
    <mergeCell ref="A28:B28"/>
  </mergeCells>
  <hyperlinks>
    <hyperlink ref="I1" location="Indice!A8" display="Volver"/>
    <hyperlink ref="B42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rpoblete</cp:lastModifiedBy>
  <cp:lastPrinted>2007-06-27T13:53:45Z</cp:lastPrinted>
  <dcterms:created xsi:type="dcterms:W3CDTF">2001-10-09T21:12:07Z</dcterms:created>
  <dcterms:modified xsi:type="dcterms:W3CDTF">2011-11-10T15:46:32Z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