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Movilidad" sheetId="1" r:id="rId1"/>
    <sheet name="Movilidad Cotizantes Enero" sheetId="2" r:id="rId2"/>
    <sheet name="Movilidad Cotizantes Febrero" sheetId="3" r:id="rId3"/>
    <sheet name="Movilidad Cotizantes Marzo" sheetId="4" r:id="rId4"/>
    <sheet name="Movilidad Cotizantes Abril" sheetId="5" r:id="rId5"/>
    <sheet name="Movilidad Cotizantes Mayo" sheetId="6" r:id="rId6"/>
    <sheet name="Movilidad Cotizantes Junio" sheetId="7" r:id="rId7"/>
    <sheet name="Movilidad Cotizantes Julio" sheetId="8" r:id="rId8"/>
    <sheet name="Movilidad Cotizantes Agosto" sheetId="9" r:id="rId9"/>
    <sheet name="Movilidad Cotizantes Septiembre" sheetId="10" r:id="rId10"/>
    <sheet name="Movilidad Cotizantes Octubre" sheetId="11" r:id="rId11"/>
    <sheet name="Movilidad Cotizantes Noviembre" sheetId="12" r:id="rId12"/>
    <sheet name="Movilidad Cotizantes Diciembre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_123Graph_AGraph3" localSheetId="4" hidden="1">'[1]AMB 2006 Estimada'!#REF!</definedName>
    <definedName name="__123Graph_AGraph3" localSheetId="8" hidden="1">'[1]AMB 2006 Estimada'!#REF!</definedName>
    <definedName name="__123Graph_AGraph3" localSheetId="12" hidden="1">'[1]AMB 2006 Estimada'!#REF!</definedName>
    <definedName name="__123Graph_AGraph3" localSheetId="1" hidden="1">'[1]AMB 2006 Estimada'!#REF!</definedName>
    <definedName name="__123Graph_AGraph3" localSheetId="2" hidden="1">'[1]AMB 2006 Estimada'!#REF!</definedName>
    <definedName name="__123Graph_AGraph3" localSheetId="7" hidden="1">'[1]AMB 2006 Estimada'!#REF!</definedName>
    <definedName name="__123Graph_AGraph3" localSheetId="6" hidden="1">'[1]AMB 2006 Estimada'!#REF!</definedName>
    <definedName name="__123Graph_AGraph3" localSheetId="3" hidden="1">'[1]AMB 2006 Estimada'!#REF!</definedName>
    <definedName name="__123Graph_AGraph3" localSheetId="5" hidden="1">'[1]AMB 2006 Estimada'!#REF!</definedName>
    <definedName name="__123Graph_AGraph3" localSheetId="11" hidden="1">'[1]AMB 2006 Estimada'!#REF!</definedName>
    <definedName name="__123Graph_AGraph3" localSheetId="10" hidden="1">'[1]AMB 2006 Estimada'!#REF!</definedName>
    <definedName name="__123Graph_AGraph3" localSheetId="9" hidden="1">'[1]AMB 2006 Estimada'!#REF!</definedName>
    <definedName name="__123Graph_AGraph3" hidden="1">'[1]AMB 2006 Estimada'!#REF!</definedName>
    <definedName name="__123Graph_AGraph5" localSheetId="4" hidden="1">'[1]AMB 2006 Estimada'!#REF!</definedName>
    <definedName name="__123Graph_AGraph5" localSheetId="8" hidden="1">'[1]AMB 2006 Estimada'!#REF!</definedName>
    <definedName name="__123Graph_AGraph5" localSheetId="12" hidden="1">'[1]AMB 2006 Estimada'!#REF!</definedName>
    <definedName name="__123Graph_AGraph5" localSheetId="1" hidden="1">'[1]AMB 2006 Estimada'!#REF!</definedName>
    <definedName name="__123Graph_AGraph5" localSheetId="2" hidden="1">'[1]AMB 2006 Estimada'!#REF!</definedName>
    <definedName name="__123Graph_AGraph5" localSheetId="7" hidden="1">'[1]AMB 2006 Estimada'!#REF!</definedName>
    <definedName name="__123Graph_AGraph5" localSheetId="6" hidden="1">'[1]AMB 2006 Estimada'!#REF!</definedName>
    <definedName name="__123Graph_AGraph5" localSheetId="3" hidden="1">'[1]AMB 2006 Estimada'!#REF!</definedName>
    <definedName name="__123Graph_AGraph5" localSheetId="5" hidden="1">'[1]AMB 2006 Estimada'!#REF!</definedName>
    <definedName name="__123Graph_AGraph5" localSheetId="11" hidden="1">'[1]AMB 2006 Estimada'!#REF!</definedName>
    <definedName name="__123Graph_AGraph5" localSheetId="10" hidden="1">'[1]AMB 2006 Estimada'!#REF!</definedName>
    <definedName name="__123Graph_AGraph5" localSheetId="9" hidden="1">'[1]AMB 2006 Estimada'!#REF!</definedName>
    <definedName name="__123Graph_AGraph5" hidden="1">'[1]AMB 2006 Estimada'!#REF!</definedName>
    <definedName name="__123Graph_BGraph3" localSheetId="4" hidden="1">'[1]AMB 2006 Estimada'!#REF!</definedName>
    <definedName name="__123Graph_BGraph3" localSheetId="8" hidden="1">'[1]AMB 2006 Estimada'!#REF!</definedName>
    <definedName name="__123Graph_BGraph3" localSheetId="12" hidden="1">'[1]AMB 2006 Estimada'!#REF!</definedName>
    <definedName name="__123Graph_BGraph3" localSheetId="1" hidden="1">'[1]AMB 2006 Estimada'!#REF!</definedName>
    <definedName name="__123Graph_BGraph3" localSheetId="2" hidden="1">'[1]AMB 2006 Estimada'!#REF!</definedName>
    <definedName name="__123Graph_BGraph3" localSheetId="7" hidden="1">'[1]AMB 2006 Estimada'!#REF!</definedName>
    <definedName name="__123Graph_BGraph3" localSheetId="6" hidden="1">'[1]AMB 2006 Estimada'!#REF!</definedName>
    <definedName name="__123Graph_BGraph3" localSheetId="3" hidden="1">'[1]AMB 2006 Estimada'!#REF!</definedName>
    <definedName name="__123Graph_BGraph3" localSheetId="5" hidden="1">'[1]AMB 2006 Estimada'!#REF!</definedName>
    <definedName name="__123Graph_BGraph3" localSheetId="11" hidden="1">'[1]AMB 2006 Estimada'!#REF!</definedName>
    <definedName name="__123Graph_BGraph3" localSheetId="10" hidden="1">'[1]AMB 2006 Estimada'!#REF!</definedName>
    <definedName name="__123Graph_BGraph3" localSheetId="9" hidden="1">'[1]AMB 2006 Estimada'!#REF!</definedName>
    <definedName name="__123Graph_BGraph3" hidden="1">'[1]AMB 2006 Estimada'!#REF!</definedName>
    <definedName name="__123Graph_BGraph5" localSheetId="4" hidden="1">'[1]AMB 2006 Estimada'!#REF!</definedName>
    <definedName name="__123Graph_BGraph5" localSheetId="8" hidden="1">'[1]AMB 2006 Estimada'!#REF!</definedName>
    <definedName name="__123Graph_BGraph5" localSheetId="12" hidden="1">'[1]AMB 2006 Estimada'!#REF!</definedName>
    <definedName name="__123Graph_BGraph5" localSheetId="1" hidden="1">'[1]AMB 2006 Estimada'!#REF!</definedName>
    <definedName name="__123Graph_BGraph5" localSheetId="2" hidden="1">'[1]AMB 2006 Estimada'!#REF!</definedName>
    <definedName name="__123Graph_BGraph5" localSheetId="7" hidden="1">'[1]AMB 2006 Estimada'!#REF!</definedName>
    <definedName name="__123Graph_BGraph5" localSheetId="6" hidden="1">'[1]AMB 2006 Estimada'!#REF!</definedName>
    <definedName name="__123Graph_BGraph5" localSheetId="3" hidden="1">'[1]AMB 2006 Estimada'!#REF!</definedName>
    <definedName name="__123Graph_BGraph5" localSheetId="5" hidden="1">'[1]AMB 2006 Estimada'!#REF!</definedName>
    <definedName name="__123Graph_BGraph5" localSheetId="11" hidden="1">'[1]AMB 2006 Estimada'!#REF!</definedName>
    <definedName name="__123Graph_BGraph5" localSheetId="10" hidden="1">'[1]AMB 2006 Estimada'!#REF!</definedName>
    <definedName name="__123Graph_BGraph5" localSheetId="9" hidden="1">'[1]AMB 2006 Estimada'!#REF!</definedName>
    <definedName name="__123Graph_BGraph5" hidden="1">'[1]AMB 2006 Estimada'!#REF!</definedName>
    <definedName name="_Key1" localSheetId="0" hidden="1">#REF!</definedName>
    <definedName name="_Key1" localSheetId="4" hidden="1">#REF!</definedName>
    <definedName name="_Key1" localSheetId="8" hidden="1">#REF!</definedName>
    <definedName name="_Key1" localSheetId="12" hidden="1">#REF!</definedName>
    <definedName name="_Key1" localSheetId="1" hidden="1">#REF!</definedName>
    <definedName name="_Key1" localSheetId="2" hidden="1">#REF!</definedName>
    <definedName name="_Key1" localSheetId="7" hidden="1">#REF!</definedName>
    <definedName name="_Key1" localSheetId="6" hidden="1">#REF!</definedName>
    <definedName name="_Key1" localSheetId="3" hidden="1">#REF!</definedName>
    <definedName name="_Key1" localSheetId="5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hidden="1">#REF!</definedName>
    <definedName name="_Order1" hidden="1">255</definedName>
    <definedName name="_Order2" hidden="1">255</definedName>
    <definedName name="_Sort" localSheetId="4" hidden="1">#REF!</definedName>
    <definedName name="_Sort" localSheetId="8" hidden="1">#REF!</definedName>
    <definedName name="_Sort" localSheetId="12" hidden="1">#REF!</definedName>
    <definedName name="_Sort" localSheetId="1" hidden="1">#REF!</definedName>
    <definedName name="_Sort" localSheetId="2" hidden="1">#REF!</definedName>
    <definedName name="_Sort" localSheetId="7" hidden="1">#REF!</definedName>
    <definedName name="_Sort" localSheetId="6" hidden="1">#REF!</definedName>
    <definedName name="_Sort" localSheetId="3" hidden="1">#REF!</definedName>
    <definedName name="_Sort" localSheetId="5" hidden="1">#REF!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hidden="1">#REF!</definedName>
    <definedName name="AB" localSheetId="0">#REF!</definedName>
    <definedName name="AB" localSheetId="4">#REF!</definedName>
    <definedName name="AB" localSheetId="8">#REF!</definedName>
    <definedName name="AB" localSheetId="12">#REF!</definedName>
    <definedName name="AB" localSheetId="1">#REF!</definedName>
    <definedName name="AB" localSheetId="2">#REF!</definedName>
    <definedName name="AB" localSheetId="7">#REF!</definedName>
    <definedName name="AB" localSheetId="6">#REF!</definedName>
    <definedName name="AB" localSheetId="3">#REF!</definedName>
    <definedName name="AB" localSheetId="5">#REF!</definedName>
    <definedName name="AB" localSheetId="11">#REF!</definedName>
    <definedName name="AB" localSheetId="10">#REF!</definedName>
    <definedName name="AB" localSheetId="9">#REF!</definedName>
    <definedName name="AB">#REF!</definedName>
    <definedName name="_xlnm.Print_Area" localSheetId="4">'Movilidad Cotizantes Abril'!#REF!</definedName>
    <definedName name="_xlnm.Print_Area" localSheetId="8">'Movilidad Cotizantes Agosto'!#REF!</definedName>
    <definedName name="_xlnm.Print_Area" localSheetId="12">'Movilidad Cotizantes Diciembre'!#REF!</definedName>
    <definedName name="_xlnm.Print_Area" localSheetId="1">'Movilidad Cotizantes Enero'!#REF!</definedName>
    <definedName name="_xlnm.Print_Area" localSheetId="2">'Movilidad Cotizantes Febrero'!#REF!</definedName>
    <definedName name="_xlnm.Print_Area" localSheetId="7">'Movilidad Cotizantes Julio'!#REF!</definedName>
    <definedName name="_xlnm.Print_Area" localSheetId="6">'Movilidad Cotizantes Junio'!#REF!</definedName>
    <definedName name="_xlnm.Print_Area" localSheetId="3">'Movilidad Cotizantes Marzo'!#REF!</definedName>
    <definedName name="_xlnm.Print_Area" localSheetId="5">'Movilidad Cotizantes Mayo'!#REF!</definedName>
    <definedName name="_xlnm.Print_Area" localSheetId="11">'Movilidad Cotizantes Noviembre'!#REF!</definedName>
    <definedName name="_xlnm.Print_Area" localSheetId="10">'Movilidad Cotizantes Octubre'!#REF!</definedName>
    <definedName name="_xlnm.Print_Area" localSheetId="9">'Movilidad Cotizantes Septiembre'!#REF!</definedName>
    <definedName name="Básicas" localSheetId="0">'Movilidad'!Básicas</definedName>
    <definedName name="Básicas">#N/A</definedName>
    <definedName name="CE" localSheetId="0">#REF!</definedName>
    <definedName name="CE" localSheetId="4">#REF!</definedName>
    <definedName name="CE" localSheetId="8">#REF!</definedName>
    <definedName name="CE" localSheetId="12">#REF!</definedName>
    <definedName name="CE" localSheetId="1">#REF!</definedName>
    <definedName name="CE" localSheetId="2">#REF!</definedName>
    <definedName name="CE" localSheetId="7">#REF!</definedName>
    <definedName name="CE" localSheetId="6">#REF!</definedName>
    <definedName name="CE" localSheetId="3">#REF!</definedName>
    <definedName name="CE" localSheetId="5">#REF!</definedName>
    <definedName name="CE" localSheetId="11">#REF!</definedName>
    <definedName name="CE" localSheetId="10">#REF!</definedName>
    <definedName name="CE" localSheetId="9">#REF!</definedName>
    <definedName name="CE">#REF!</definedName>
    <definedName name="sep" localSheetId="0" hidden="1">#REF!</definedName>
    <definedName name="sep" localSheetId="4" hidden="1">#REF!</definedName>
    <definedName name="sep" localSheetId="8" hidden="1">#REF!</definedName>
    <definedName name="sep" localSheetId="12" hidden="1">#REF!</definedName>
    <definedName name="sep" localSheetId="1" hidden="1">#REF!</definedName>
    <definedName name="sep" localSheetId="2" hidden="1">#REF!</definedName>
    <definedName name="sep" localSheetId="7" hidden="1">#REF!</definedName>
    <definedName name="sep" localSheetId="6" hidden="1">#REF!</definedName>
    <definedName name="sep" localSheetId="3" hidden="1">#REF!</definedName>
    <definedName name="sep" localSheetId="5" hidden="1">#REF!</definedName>
    <definedName name="sep" localSheetId="11" hidden="1">#REF!</definedName>
    <definedName name="sep" localSheetId="10" hidden="1">#REF!</definedName>
    <definedName name="sep" localSheetId="9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<sst xmlns="http://schemas.openxmlformats.org/spreadsheetml/2006/main" count="956" uniqueCount="103">
  <si>
    <t>ESTADÍSTICAS DE MOVILIDAD DE COTIZANTES DEL SISTEMA ISAPRE</t>
  </si>
  <si>
    <t/>
  </si>
  <si>
    <t>Tramos de edad</t>
  </si>
  <si>
    <t>Sistema Isapre</t>
  </si>
  <si>
    <t>Femeninos</t>
  </si>
  <si>
    <t>Masculinos</t>
  </si>
  <si>
    <t>N° de cotizantes</t>
  </si>
  <si>
    <t>% vigentes</t>
  </si>
  <si>
    <t>Cotización pactada promedio en $</t>
  </si>
  <si>
    <t>Cargas promedio por cotizante</t>
  </si>
  <si>
    <t xml:space="preserve">         Total</t>
  </si>
  <si>
    <t xml:space="preserve">         Total sistema isapre</t>
  </si>
  <si>
    <t xml:space="preserve">Fuente: Superintendencia de Salud, Archivo Maestro de Beneficiarios. </t>
  </si>
  <si>
    <t>JUNIO 2009 - JUNIO 2010</t>
  </si>
  <si>
    <t xml:space="preserve">      de 00 a 19 años</t>
  </si>
  <si>
    <t xml:space="preserve">      de 20 a 24 años</t>
  </si>
  <si>
    <t xml:space="preserve">      de 25 a 29 años</t>
  </si>
  <si>
    <t xml:space="preserve">      de 30 a 34 años</t>
  </si>
  <si>
    <t xml:space="preserve">      de 35 a 39 años</t>
  </si>
  <si>
    <t xml:space="preserve">      de 40 a 44 años</t>
  </si>
  <si>
    <t xml:space="preserve">      de 45 a 49 años</t>
  </si>
  <si>
    <t xml:space="preserve">      de 50 a 54 años</t>
  </si>
  <si>
    <t xml:space="preserve">      de 55 a 59 años</t>
  </si>
  <si>
    <t xml:space="preserve">      de 60 a 64 años</t>
  </si>
  <si>
    <t xml:space="preserve">      de 65 y más años</t>
  </si>
  <si>
    <t>C.- Diferencias entre los que entran al sistema isapre y los que abandonan el sistema isapre (A menos B)</t>
  </si>
  <si>
    <t>MARZO 2009 - MARZO 2010</t>
  </si>
  <si>
    <t>ENERO 2009 - ENERO 2010</t>
  </si>
  <si>
    <t>FEBRERO 2009 - FEBRERO 2010</t>
  </si>
  <si>
    <t>ABRIL 2009 - ABRIL 2010</t>
  </si>
  <si>
    <t>MAYO 2009 - MAYO 2010</t>
  </si>
  <si>
    <t>ESTADÍSTICAS DE MOVILIDAD DE CONTRATOS DE ISAPRE ACUMULADAS AÑO 2010</t>
  </si>
  <si>
    <t>A.- Abandonan el sistema isapre: Número de cotizantes que ESTABAN en enero 2009 y ya NO ESTÁN en enero 2010</t>
  </si>
  <si>
    <t>A.- Abandonan el sistema isapre: Número de cotizantes que ESTABAN en febrero 2009 y ya NO ESTÁN en febrero 2010</t>
  </si>
  <si>
    <t>A.- Abandonan el sistema isapre: Número de cotizantes que ESTABAN en marzo 2009 y ya NO ESTÁN en marzo 2010</t>
  </si>
  <si>
    <t>A.- Abandonan el sistema isapre: Número de cotizantes que ESTABAN en abril 2009 y ya NO ESTÁN en abril 2010</t>
  </si>
  <si>
    <t>A.- Abandonan el sistema isapre: Número de cotizantes que ESTABAN en mayo 2009 y ya NO ESTÁN en mayo 2010</t>
  </si>
  <si>
    <t>A.- Abandonan el sistema isapre: Número de cotizantes que ESTABAN en junio 2009 y ya NO ESTÁN en junio 2010</t>
  </si>
  <si>
    <t xml:space="preserve">B.- Entran al sistema isapre: Número de cotizantes que NO ESTABAN en enero 2009 y ESTÁN en enero 2010 </t>
  </si>
  <si>
    <t>B.- Entran al sistema isapre: Número de cotizantes que NO ESTABAN en febrero 2009 y ESTÁN en febrero 2010</t>
  </si>
  <si>
    <t>B.- Entran al sistema isapre: Número de cotizantes que NO ESTABAN en marzo 2009 y ESTÁN en marzo 2010</t>
  </si>
  <si>
    <t>B.- Entran al sistema isapre: Número de cotizantes que NO ESTABAN en abril 2009 y ESTÁN en abril 2010</t>
  </si>
  <si>
    <t>B.- Entran al sistema isapre: Número de cotizantes que NO ESTABAN en mayo 2009 y ESTÁN en mayo 2010</t>
  </si>
  <si>
    <t>B.- Entran al sistema isapre: Número de cotizantes que NO ESTABAN en junio 2009 y ESTÁN en junio 2010</t>
  </si>
  <si>
    <t>E.- Cotizantes vigentes: Número de cotizantes VIGENTES a enero 2010</t>
  </si>
  <si>
    <t>E.- Cotizantes vigentes: Número de cotizantes VIGENTES a febrero 2010</t>
  </si>
  <si>
    <t>E.- Cotizantes vigentes: Número de cotizantes VIGENTES a marzo 2010</t>
  </si>
  <si>
    <t>E.- Cotizantes vigentes: Número de cotizantes VIGENTES a abril 2010</t>
  </si>
  <si>
    <t>E.- Cotizantes vigentes: Número de cotizantes VIGENTES a mayo 2010</t>
  </si>
  <si>
    <t>E.- Cotizantes vigentes: Número de cotizantes VIGENTES a junio 2010</t>
  </si>
  <si>
    <t>D.- Movilizan en el sistema isapre: Número de cotizantes que se MOVILIZAN en el sistema isapre en los meses de junio 2009 y junio 2010</t>
  </si>
  <si>
    <t>D.- Movilizan en el sistema isapre: Número de cotizantes que se MOVILIZAN en el sistema isapre en los meses de mayo 2009 y mayo 2010</t>
  </si>
  <si>
    <t>D.- Movilizan en el sistema isapre: Número de cotizantes que se MOVILIZAN en el sistema isapre en los meses de abril 2009 y abril 2010</t>
  </si>
  <si>
    <t>D.- Movilizan en el sistema isapre: Número de cotizantes que se MOVILIZAN en el sistema isapre en los meses de marzo 2009 y marzo 2010</t>
  </si>
  <si>
    <t>D.- Movilizan en el sistema isapre: Número de cotizantes que se MOVILIZAN en el sistema isapre en los meses de febrero 2009 y febrero 2010</t>
  </si>
  <si>
    <t>D.- Movilizan en el sistema isapre: Número de cotizantes que se MOVILIZAN en el sistema isapre en los meses de enero 2009 y enero 2010</t>
  </si>
  <si>
    <t>Las Cotizaciones pactadas promedio se encuentran actualizadas por IPC al mes enero 2010.</t>
  </si>
  <si>
    <t>Las Cotizaciones pactadas promedio se encuentran actualizadas por IPC al mes febrero 2010.</t>
  </si>
  <si>
    <t>Las Cotizaciones pactadas promedio se encuentran actualizadas por IPC al mes junio 2010.</t>
  </si>
  <si>
    <t>Las Cotizaciones pactadas promedio se encuentran actualizadas por IPC al mes mayo 2010.</t>
  </si>
  <si>
    <t>Las Cotizaciones pactadas promedio se encuentran actualizadas por IPC al mes abril 2010.</t>
  </si>
  <si>
    <t>Las Cotizaciones pactadas promedio se encuentran actualizadas por IPC al mes marzo 2010.</t>
  </si>
  <si>
    <t>Metodología:</t>
  </si>
  <si>
    <t>Se utliza los rut de los cotizantes para:</t>
  </si>
  <si>
    <t>C.- Diferencias: son las difencias entre A y B.</t>
  </si>
  <si>
    <t>A.- Abandonan el sistema isapre: Son los RUT de cotizantes que estaban en el mes A del año 1 y no están en el mes A del año 2.</t>
  </si>
  <si>
    <t>E.- Cotizantes vigentes: Son los RUT de los cotizantes que aparecen el el mes A del año 2.</t>
  </si>
  <si>
    <t>D.- Movilizan en el sistema isapre: son los RUT de los cotizantes que aparecen en el mes A del año 1 en una isapre y ahora están en el mes A del año 2 en otra isapre.</t>
  </si>
  <si>
    <t>B.- Entran al sistema isapre: Son los RUT de los cotizantes que no estaban en el mes A del año 1 y están en el mes A del año 2.</t>
  </si>
  <si>
    <t>Entonces:</t>
  </si>
  <si>
    <t xml:space="preserve">B.- Entran al sistema isapre: Se puede presumir que vienen de FONASA o ingresan por primera vez a trabajar. </t>
  </si>
  <si>
    <t>D.- Movilizan en el sistema isapre: Se puede presumir que se han cambiado de isapre.</t>
  </si>
  <si>
    <t>A.- Abandonan el sistema isapre: Se puede presumir que se van a FONASA, a otro sistema o una pequeña parte mueren.</t>
  </si>
  <si>
    <t>Las Cotizaciones pactadas promedio se encuentran actualizadas por IPC al mes de mayo 2010.</t>
  </si>
  <si>
    <t>JULIO 2009 - JULIO 2010</t>
  </si>
  <si>
    <t>E.- Cotizantes vigentes: Número de cotizantes VIGENTES a julio 2010</t>
  </si>
  <si>
    <t>A.- Abandonan el sistema isapre: Número de cotizantes que ESTABAN en julio 2009 y ya NO ESTÁN en julio 2010</t>
  </si>
  <si>
    <t xml:space="preserve">B.- Entran al sistema isapre: Número de cotizantes que NO ESTABAN en julio 2009 y ESTÁN en julio 2010 </t>
  </si>
  <si>
    <t>D.- Movilizan en el sistema isapre: Número de cotizantes que se MOVILIZAN en el sistema isapre en los meses de julio 2009 y julio 2010</t>
  </si>
  <si>
    <t>AGOSTO 2009 - AGOSTO 2010</t>
  </si>
  <si>
    <t>A.- Abandonan el sistema isapre: Número de cotizantes que ESTABAN en agosto 2009 y ya NO ESTÁN en agosto 2010</t>
  </si>
  <si>
    <t xml:space="preserve">B.- Entran al sistema isapre: Número de cotizantes que NO ESTABAN en agosto 2009 y ESTÁN en agosto 2010 </t>
  </si>
  <si>
    <t>D.- Movilizan en el sistema isapre: Número de cotizantes que se MOVILIZAN en el sistema isapre en los meses de agosto 2009 y agosto 2010</t>
  </si>
  <si>
    <t>E.- Cotizantes vigentes: Número de cotizantes VIGENTES a agosto 2010</t>
  </si>
  <si>
    <t>Las Cotizaciones pactadas promedio se encuentran actualizadas por IPC al mes de agosto 2010.</t>
  </si>
  <si>
    <t>SEPTIEMBRE 2009 - SEPTIEMBRE 2010</t>
  </si>
  <si>
    <t>A.- Abandonan el sistema isapre: Número de cotizantes que ESTABAN en septiembre 2009 y ya NO ESTÁN en septiembre 2010</t>
  </si>
  <si>
    <t xml:space="preserve">B.- Entran al sistema isapre: Número de cotizantes que NO ESTABAN en septiembre 2009 y ESTÁN en septiembre 2010 </t>
  </si>
  <si>
    <t>D.- Movilizan en el sistema isapre: Número de cotizantes que se MOVILIZAN en el sistema isapre en los meses de septiembre 2009 y septiembre 2010</t>
  </si>
  <si>
    <t>E.- Cotizantes vigentes: Número de cotizantes VIGENTES a septiembre 2010</t>
  </si>
  <si>
    <t>Las Cotizaciones pactadas promedio se encuentran actualizadas por IPC al mes de septiembre 2010.</t>
  </si>
  <si>
    <t>NOVIEMBRE 2009 - NOVIEMBRE 2010</t>
  </si>
  <si>
    <t>A.- Abandonan el sistema isapre: Número de cotizantes que ESTABAN en noviembre 2009 y ya NO ESTÁN en noviembre 2010</t>
  </si>
  <si>
    <t xml:space="preserve">B.- Entran al sistema isapre: Número de cotizantes que NO ESTABAN en noviembre 2009 y ESTÁN en noviembre 2010 </t>
  </si>
  <si>
    <t>D.- Movilizan en el sistema isapre: Número de cotizantes que se MOVILIZAN en el sistema isapre en los meses de noviembre 2009 y noviembre 2010</t>
  </si>
  <si>
    <t>E.- Cotizantes vigentes: Número de cotizantes VIGENTES a noviembre 2010</t>
  </si>
  <si>
    <t>Las Cotizaciones pactadas promedio se encuentran actualizadas por IPC al mes de noviembre 2010.</t>
  </si>
  <si>
    <t>DICIEMBRE 2009 - DICIEMBRE 2010</t>
  </si>
  <si>
    <t>A.- Abandonan el sistema isapre: Número de cotizantes que ESTABAN en diciembre 2009 y ya NO ESTÁN en diciembre 2010</t>
  </si>
  <si>
    <t xml:space="preserve">B.- Entran al sistema isapre: Número de cotizantes que NO ESTABAN en diciembre 2009 y ESTÁN en diciembre 2010 </t>
  </si>
  <si>
    <t>D.- Movilizan en el sistema isapre: Número de cotizantes que se MOVILIZAN en el sistema isapre en los meses de diciembre 2009 y diciembre 2010</t>
  </si>
  <si>
    <t>E.- Cotizantes vigentes: Número de cotizantes VIGENTES a diciembre 2010</t>
  </si>
  <si>
    <t>Las Cotizaciones pactadas promedio se encuentran actualizadas por IPC al mes de diciembre 2010.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</si>
</sst>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[Blue]\+#,##0;[Red]\-#,##0"/>
    <numFmt numFmtId="166" formatCode="[Blue]\+#,##0.00;[Red]\-#,##0.00"/>
    <numFmt numFmtId="167" formatCode="_-[$€-2]\ * #,##0.00_-;\-[$€-2]\ * #,##0.00_-;_-[$€-2]\ * &quot;-&quot;??_-"/>
    <numFmt numFmtId="168" formatCode="General_)"/>
  </numFmts>
  <fonts count="47">
    <font>
      <sz val="12"/>
      <name val="TIMES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63"/>
      <name val="Verdana"/>
      <family val="2"/>
    </font>
    <font>
      <sz val="12"/>
      <name val="Verdana"/>
      <family val="2"/>
    </font>
    <font>
      <b/>
      <sz val="16"/>
      <color indexed="63"/>
      <name val="Verdana"/>
      <family val="2"/>
    </font>
    <font>
      <sz val="10"/>
      <name val="Verdana"/>
      <family val="2"/>
    </font>
    <font>
      <b/>
      <sz val="8.5"/>
      <color indexed="63"/>
      <name val="Verdana"/>
      <family val="2"/>
    </font>
    <font>
      <sz val="8.5"/>
      <name val="Verdana"/>
      <family val="2"/>
    </font>
    <font>
      <b/>
      <sz val="10.5"/>
      <color indexed="63"/>
      <name val="Verdana"/>
      <family val="2"/>
    </font>
    <font>
      <b/>
      <sz val="8.5"/>
      <color indexed="9"/>
      <name val="Verdana"/>
      <family val="2"/>
    </font>
    <font>
      <sz val="8.5"/>
      <color indexed="9"/>
      <name val="Verdana"/>
      <family val="2"/>
    </font>
    <font>
      <b/>
      <sz val="8.5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7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>
      <alignment/>
      <protection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37" fontId="8" fillId="0" borderId="10" xfId="0" applyNumberFormat="1" applyFont="1" applyBorder="1" applyAlignment="1" applyProtection="1" quotePrefix="1">
      <alignment/>
      <protection/>
    </xf>
    <xf numFmtId="37" fontId="8" fillId="0" borderId="10" xfId="0" applyNumberFormat="1" applyFont="1" applyBorder="1" applyAlignment="1" applyProtection="1">
      <alignment/>
      <protection/>
    </xf>
    <xf numFmtId="0" fontId="11" fillId="23" borderId="11" xfId="52" applyFont="1" applyFill="1" applyBorder="1" applyAlignment="1">
      <alignment horizontal="center" vertical="center" wrapText="1"/>
      <protection/>
    </xf>
    <xf numFmtId="0" fontId="11" fillId="23" borderId="12" xfId="52" applyFont="1" applyFill="1" applyBorder="1" applyAlignment="1">
      <alignment horizontal="center" vertical="center" wrapText="1"/>
      <protection/>
    </xf>
    <xf numFmtId="0" fontId="11" fillId="23" borderId="13" xfId="52" applyFont="1" applyFill="1" applyBorder="1" applyAlignment="1">
      <alignment horizontal="center" vertical="center" wrapText="1"/>
      <protection/>
    </xf>
    <xf numFmtId="0" fontId="11" fillId="23" borderId="10" xfId="52" applyFont="1" applyFill="1" applyBorder="1" applyAlignment="1">
      <alignment horizontal="center" vertical="center" wrapText="1"/>
      <protection/>
    </xf>
    <xf numFmtId="0" fontId="11" fillId="23" borderId="14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/>
      <protection/>
    </xf>
    <xf numFmtId="3" fontId="8" fillId="0" borderId="16" xfId="52" applyNumberFormat="1" applyFont="1" applyFill="1" applyBorder="1" applyAlignment="1">
      <alignment/>
      <protection/>
    </xf>
    <xf numFmtId="164" fontId="8" fillId="0" borderId="17" xfId="55" applyNumberFormat="1" applyFont="1" applyFill="1" applyBorder="1" applyAlignment="1">
      <alignment/>
    </xf>
    <xf numFmtId="3" fontId="8" fillId="0" borderId="15" xfId="52" applyNumberFormat="1" applyFont="1" applyFill="1" applyBorder="1" applyAlignment="1">
      <alignment/>
      <protection/>
    </xf>
    <xf numFmtId="4" fontId="8" fillId="0" borderId="0" xfId="52" applyNumberFormat="1" applyFont="1" applyFill="1" applyBorder="1" applyAlignment="1">
      <alignment/>
      <protection/>
    </xf>
    <xf numFmtId="3" fontId="8" fillId="0" borderId="18" xfId="52" applyNumberFormat="1" applyFont="1" applyFill="1" applyBorder="1" applyAlignment="1">
      <alignment/>
      <protection/>
    </xf>
    <xf numFmtId="3" fontId="8" fillId="0" borderId="19" xfId="52" applyNumberFormat="1" applyFont="1" applyFill="1" applyBorder="1" applyAlignment="1">
      <alignment/>
      <protection/>
    </xf>
    <xf numFmtId="164" fontId="8" fillId="0" borderId="15" xfId="55" applyNumberFormat="1" applyFont="1" applyFill="1" applyBorder="1" applyAlignment="1">
      <alignment/>
    </xf>
    <xf numFmtId="0" fontId="8" fillId="0" borderId="13" xfId="52" applyFont="1" applyFill="1" applyBorder="1" applyAlignment="1">
      <alignment/>
      <protection/>
    </xf>
    <xf numFmtId="3" fontId="8" fillId="0" borderId="20" xfId="52" applyNumberFormat="1" applyFont="1" applyFill="1" applyBorder="1" applyAlignment="1">
      <alignment/>
      <protection/>
    </xf>
    <xf numFmtId="164" fontId="8" fillId="0" borderId="13" xfId="55" applyNumberFormat="1" applyFont="1" applyFill="1" applyBorder="1" applyAlignment="1">
      <alignment/>
    </xf>
    <xf numFmtId="3" fontId="8" fillId="0" borderId="13" xfId="52" applyNumberFormat="1" applyFont="1" applyFill="1" applyBorder="1" applyAlignment="1">
      <alignment/>
      <protection/>
    </xf>
    <xf numFmtId="4" fontId="8" fillId="0" borderId="10" xfId="52" applyNumberFormat="1" applyFont="1" applyFill="1" applyBorder="1" applyAlignment="1">
      <alignment/>
      <protection/>
    </xf>
    <xf numFmtId="3" fontId="8" fillId="0" borderId="21" xfId="52" applyNumberFormat="1" applyFont="1" applyFill="1" applyBorder="1" applyAlignment="1">
      <alignment/>
      <protection/>
    </xf>
    <xf numFmtId="0" fontId="12" fillId="0" borderId="12" xfId="52" applyFont="1" applyFill="1" applyBorder="1" applyAlignment="1">
      <alignment horizontal="left" vertical="center"/>
      <protection/>
    </xf>
    <xf numFmtId="3" fontId="12" fillId="0" borderId="11" xfId="52" applyNumberFormat="1" applyFont="1" applyFill="1" applyBorder="1" applyAlignment="1">
      <alignment/>
      <protection/>
    </xf>
    <xf numFmtId="164" fontId="12" fillId="0" borderId="13" xfId="55" applyNumberFormat="1" applyFont="1" applyFill="1" applyBorder="1" applyAlignment="1">
      <alignment/>
    </xf>
    <xf numFmtId="3" fontId="12" fillId="0" borderId="12" xfId="52" applyNumberFormat="1" applyFont="1" applyFill="1" applyBorder="1" applyAlignment="1">
      <alignment/>
      <protection/>
    </xf>
    <xf numFmtId="4" fontId="12" fillId="0" borderId="22" xfId="52" applyNumberFormat="1" applyFont="1" applyFill="1" applyBorder="1" applyAlignment="1">
      <alignment/>
      <protection/>
    </xf>
    <xf numFmtId="3" fontId="12" fillId="0" borderId="14" xfId="52" applyNumberFormat="1" applyFont="1" applyFill="1" applyBorder="1" applyAlignment="1">
      <alignment/>
      <protection/>
    </xf>
    <xf numFmtId="0" fontId="12" fillId="0" borderId="12" xfId="52" applyFont="1" applyFill="1" applyBorder="1" applyAlignment="1">
      <alignment/>
      <protection/>
    </xf>
    <xf numFmtId="0" fontId="8" fillId="0" borderId="15" xfId="52" applyFont="1" applyFill="1" applyBorder="1" applyAlignment="1">
      <alignment horizontal="left" vertical="center"/>
      <protection/>
    </xf>
    <xf numFmtId="165" fontId="8" fillId="0" borderId="16" xfId="52" applyNumberFormat="1" applyFont="1" applyFill="1" applyBorder="1" applyAlignment="1">
      <alignment/>
      <protection/>
    </xf>
    <xf numFmtId="165" fontId="8" fillId="0" borderId="17" xfId="52" applyNumberFormat="1" applyFont="1" applyFill="1" applyBorder="1" applyAlignment="1">
      <alignment/>
      <protection/>
    </xf>
    <xf numFmtId="165" fontId="8" fillId="0" borderId="15" xfId="52" applyNumberFormat="1" applyFont="1" applyFill="1" applyBorder="1" applyAlignment="1">
      <alignment/>
      <protection/>
    </xf>
    <xf numFmtId="166" fontId="8" fillId="0" borderId="0" xfId="52" applyNumberFormat="1" applyFont="1" applyFill="1" applyBorder="1" applyAlignment="1">
      <alignment/>
      <protection/>
    </xf>
    <xf numFmtId="165" fontId="8" fillId="0" borderId="18" xfId="52" applyNumberFormat="1" applyFont="1" applyFill="1" applyBorder="1" applyAlignment="1">
      <alignment/>
      <protection/>
    </xf>
    <xf numFmtId="165" fontId="8" fillId="0" borderId="19" xfId="52" applyNumberFormat="1" applyFont="1" applyFill="1" applyBorder="1" applyAlignment="1">
      <alignment/>
      <protection/>
    </xf>
    <xf numFmtId="0" fontId="8" fillId="0" borderId="13" xfId="52" applyFont="1" applyFill="1" applyBorder="1" applyAlignment="1">
      <alignment horizontal="left" vertical="center"/>
      <protection/>
    </xf>
    <xf numFmtId="165" fontId="8" fillId="0" borderId="20" xfId="52" applyNumberFormat="1" applyFont="1" applyFill="1" applyBorder="1" applyAlignment="1">
      <alignment/>
      <protection/>
    </xf>
    <xf numFmtId="165" fontId="8" fillId="0" borderId="13" xfId="52" applyNumberFormat="1" applyFont="1" applyFill="1" applyBorder="1" applyAlignment="1">
      <alignment/>
      <protection/>
    </xf>
    <xf numFmtId="166" fontId="8" fillId="0" borderId="10" xfId="52" applyNumberFormat="1" applyFont="1" applyFill="1" applyBorder="1" applyAlignment="1">
      <alignment/>
      <protection/>
    </xf>
    <xf numFmtId="165" fontId="8" fillId="0" borderId="21" xfId="52" applyNumberFormat="1" applyFont="1" applyFill="1" applyBorder="1" applyAlignment="1">
      <alignment/>
      <protection/>
    </xf>
    <xf numFmtId="165" fontId="12" fillId="0" borderId="11" xfId="52" applyNumberFormat="1" applyFont="1" applyFill="1" applyBorder="1" applyAlignment="1">
      <alignment/>
      <protection/>
    </xf>
    <xf numFmtId="165" fontId="12" fillId="0" borderId="12" xfId="52" applyNumberFormat="1" applyFont="1" applyFill="1" applyBorder="1" applyAlignment="1">
      <alignment/>
      <protection/>
    </xf>
    <xf numFmtId="166" fontId="12" fillId="0" borderId="22" xfId="52" applyNumberFormat="1" applyFont="1" applyFill="1" applyBorder="1" applyAlignment="1">
      <alignment/>
      <protection/>
    </xf>
    <xf numFmtId="165" fontId="12" fillId="0" borderId="14" xfId="52" applyNumberFormat="1" applyFont="1" applyFill="1" applyBorder="1" applyAlignment="1">
      <alignment/>
      <protection/>
    </xf>
    <xf numFmtId="0" fontId="12" fillId="0" borderId="13" xfId="52" applyFont="1" applyFill="1" applyBorder="1" applyAlignment="1">
      <alignment/>
      <protection/>
    </xf>
    <xf numFmtId="3" fontId="12" fillId="0" borderId="20" xfId="52" applyNumberFormat="1" applyFont="1" applyFill="1" applyBorder="1" applyAlignment="1">
      <alignment/>
      <protection/>
    </xf>
    <xf numFmtId="3" fontId="12" fillId="0" borderId="13" xfId="52" applyNumberFormat="1" applyFont="1" applyFill="1" applyBorder="1" applyAlignment="1">
      <alignment/>
      <protection/>
    </xf>
    <xf numFmtId="4" fontId="12" fillId="0" borderId="10" xfId="52" applyNumberFormat="1" applyFont="1" applyFill="1" applyBorder="1" applyAlignment="1">
      <alignment/>
      <protection/>
    </xf>
    <xf numFmtId="3" fontId="12" fillId="0" borderId="21" xfId="52" applyNumberFormat="1" applyFont="1" applyFill="1" applyBorder="1" applyAlignment="1">
      <alignment/>
      <protection/>
    </xf>
    <xf numFmtId="3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23" xfId="0" applyNumberFormat="1" applyFont="1" applyBorder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center"/>
      <protection/>
    </xf>
    <xf numFmtId="17" fontId="9" fillId="0" borderId="0" xfId="0" applyNumberFormat="1" applyFont="1" applyAlignment="1" applyProtection="1">
      <alignment horizontal="center"/>
      <protection/>
    </xf>
    <xf numFmtId="0" fontId="10" fillId="23" borderId="17" xfId="52" applyFont="1" applyFill="1" applyBorder="1" applyAlignment="1">
      <alignment horizontal="center" vertical="center"/>
      <protection/>
    </xf>
    <xf numFmtId="0" fontId="10" fillId="23" borderId="13" xfId="52" applyFont="1" applyFill="1" applyBorder="1" applyAlignment="1">
      <alignment horizontal="center" vertical="center"/>
      <protection/>
    </xf>
    <xf numFmtId="0" fontId="10" fillId="23" borderId="11" xfId="52" applyFont="1" applyFill="1" applyBorder="1" applyAlignment="1">
      <alignment horizontal="center"/>
      <protection/>
    </xf>
    <xf numFmtId="0" fontId="10" fillId="23" borderId="22" xfId="52" applyFont="1" applyFill="1" applyBorder="1" applyAlignment="1">
      <alignment horizontal="center"/>
      <protection/>
    </xf>
    <xf numFmtId="0" fontId="46" fillId="23" borderId="22" xfId="52" applyFont="1" applyFill="1" applyBorder="1" applyAlignment="1">
      <alignment horizontal="left"/>
      <protection/>
    </xf>
    <xf numFmtId="0" fontId="10" fillId="23" borderId="12" xfId="52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basicas acumuladas 2006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7</xdr:row>
      <xdr:rowOff>28575</xdr:rowOff>
    </xdr:to>
    <xdr:pic>
      <xdr:nvPicPr>
        <xdr:cNvPr id="1" name="1 Imagen" descr="logo_supersalud_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142875</xdr:colOff>
      <xdr:row>21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57650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933450</xdr:colOff>
      <xdr:row>74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119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neira\Mis%20documentos\Laboral\Nueva%20carpeta\Nueva%20carpeta\Nueva%20carpeta%20(2)\Nueva%20carpeta\Cartera%20estimada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wbasic%20web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neira\Mis%20documentos\INFOCRITICA\Movilidad\Evoluci&#243;n%20Cartera%20a%20Dic%202009%20Isapres%20Abiert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cl/documentacion/569/movilidad%20acumulada%20por%20quinquenio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B 2005"/>
      <sheetName val="AMB 2006"/>
      <sheetName val="SD 2006"/>
      <sheetName val="AMB 2006 Estimada"/>
      <sheetName val="A"/>
      <sheetName val="Varación estimación"/>
      <sheetName val="Grafic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stadisticas basicas"/>
      <sheetName val="Resumen"/>
      <sheetName val="Variacion anual"/>
      <sheetName val="Variacion mensual"/>
      <sheetName val="Estadisticas Estimadas"/>
      <sheetName val="Estadisticas basicas (1)"/>
      <sheetName val="Resumen (1)"/>
      <sheetName val="Variacion mensual (1)"/>
      <sheetName val="com abi cerr"/>
      <sheetName val="datos_brio"/>
      <sheetName val="Brios básica"/>
      <sheetName val="Caec"/>
      <sheetName val="Anterior 2009"/>
      <sheetName val="Actual 2009"/>
      <sheetName val="Diferencias mes Ant"/>
      <sheetName val="Informe mensual"/>
      <sheetName val="Informe anu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os x mes (2)"/>
      <sheetName val="Beneficiarios x mes (3)"/>
      <sheetName val="Beneficiarios x mes (5)"/>
      <sheetName val="Beneficiarios x mes"/>
      <sheetName val="Beneficiarios x mes (4)"/>
      <sheetName val="Datos01"/>
      <sheetName val="Cotizantes y Desafiliaciones"/>
      <sheetName val="Des Netas Efect"/>
      <sheetName val="Pai Benefs 2008"/>
      <sheetName val="Pai Benefs 2009"/>
      <sheetName val="Datos"/>
      <sheetName val="Gráfico1"/>
      <sheetName val="Movilidad"/>
      <sheetName val="Abiertas 3 edad fertil"/>
      <sheetName val="Mujeres edad Fertil"/>
      <sheetName val="Gráfico2"/>
      <sheetName val="Tercera Edad"/>
      <sheetName val="Nueva rta tope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vilidad Cotizantes"/>
      <sheetName val="Movilidad Carga de datos"/>
      <sheetName val="com abi cerr"/>
    </sheetNames>
    <sheetDataSet>
      <sheetData sheetId="1">
        <row r="5">
          <cell r="C5" t="str">
            <v>de 00 a 19</v>
          </cell>
          <cell r="D5">
            <v>2613</v>
          </cell>
          <cell r="E5">
            <v>23362.272101033293</v>
          </cell>
          <cell r="F5">
            <v>0.06582472254114045</v>
          </cell>
          <cell r="G5">
            <v>498</v>
          </cell>
          <cell r="H5">
            <v>25672.14859437751</v>
          </cell>
          <cell r="I5">
            <v>0.13654618473895583</v>
          </cell>
          <cell r="J5">
            <v>2115</v>
          </cell>
          <cell r="K5">
            <v>22818.386288416077</v>
          </cell>
          <cell r="L5">
            <v>0.0491725768321513</v>
          </cell>
        </row>
        <row r="6">
          <cell r="C6" t="str">
            <v>de 20 a 24</v>
          </cell>
          <cell r="D6">
            <v>15971</v>
          </cell>
          <cell r="E6">
            <v>28440.68211132678</v>
          </cell>
          <cell r="F6">
            <v>0.15703462525828063</v>
          </cell>
          <cell r="G6">
            <v>3524</v>
          </cell>
          <cell r="H6">
            <v>38645.58371169126</v>
          </cell>
          <cell r="I6">
            <v>0.23779795686719638</v>
          </cell>
          <cell r="J6">
            <v>12447</v>
          </cell>
          <cell r="K6">
            <v>25551.465975737126</v>
          </cell>
          <cell r="L6">
            <v>0.1341688760343858</v>
          </cell>
        </row>
        <row r="7">
          <cell r="C7" t="str">
            <v>de 25 a 29</v>
          </cell>
          <cell r="D7">
            <v>22051</v>
          </cell>
          <cell r="E7">
            <v>41327.642646591994</v>
          </cell>
          <cell r="F7">
            <v>0.3449276676794703</v>
          </cell>
          <cell r="G7">
            <v>7541</v>
          </cell>
          <cell r="H7">
            <v>52321.41387083941</v>
          </cell>
          <cell r="I7">
            <v>0.3677231136454051</v>
          </cell>
          <cell r="J7">
            <v>14510</v>
          </cell>
          <cell r="K7">
            <v>35614.0638869745</v>
          </cell>
          <cell r="L7">
            <v>0.3330806340454859</v>
          </cell>
        </row>
        <row r="8">
          <cell r="C8" t="str">
            <v>de 30 a 34</v>
          </cell>
          <cell r="D8">
            <v>18888</v>
          </cell>
          <cell r="E8">
            <v>53641.951027107156</v>
          </cell>
          <cell r="F8">
            <v>0.6412007623888183</v>
          </cell>
          <cell r="G8">
            <v>6991</v>
          </cell>
          <cell r="H8">
            <v>65683.4244028036</v>
          </cell>
          <cell r="I8">
            <v>0.6189386353883565</v>
          </cell>
          <cell r="J8">
            <v>11897</v>
          </cell>
          <cell r="K8">
            <v>46566.05455156762</v>
          </cell>
          <cell r="L8">
            <v>0.6542825922501471</v>
          </cell>
        </row>
        <row r="9">
          <cell r="C9" t="str">
            <v>de 35 a 39</v>
          </cell>
          <cell r="D9">
            <v>15522</v>
          </cell>
          <cell r="E9">
            <v>58531.33513722458</v>
          </cell>
          <cell r="F9">
            <v>0.9876948846798093</v>
          </cell>
          <cell r="G9">
            <v>5394</v>
          </cell>
          <cell r="H9">
            <v>66570.43641082685</v>
          </cell>
          <cell r="I9">
            <v>0.8611420096403412</v>
          </cell>
          <cell r="J9">
            <v>10128</v>
          </cell>
          <cell r="K9">
            <v>54249.84695892575</v>
          </cell>
          <cell r="L9">
            <v>1.055094786729858</v>
          </cell>
        </row>
        <row r="10">
          <cell r="C10" t="str">
            <v>de 40 a 44</v>
          </cell>
          <cell r="D10">
            <v>11421</v>
          </cell>
          <cell r="E10">
            <v>61430.0267927502</v>
          </cell>
          <cell r="F10">
            <v>1.2378951055073986</v>
          </cell>
          <cell r="G10">
            <v>3625</v>
          </cell>
          <cell r="H10">
            <v>61924.84606896552</v>
          </cell>
          <cell r="I10">
            <v>0.8871724137931034</v>
          </cell>
          <cell r="J10">
            <v>7796</v>
          </cell>
          <cell r="K10">
            <v>61199.944715238584</v>
          </cell>
          <cell r="L10">
            <v>1.400974858902001</v>
          </cell>
        </row>
        <row r="11">
          <cell r="C11" t="str">
            <v>de 45 a 49</v>
          </cell>
          <cell r="D11">
            <v>9157</v>
          </cell>
          <cell r="E11">
            <v>65324.234356230205</v>
          </cell>
          <cell r="F11">
            <v>1.2904881511412034</v>
          </cell>
          <cell r="G11">
            <v>2880</v>
          </cell>
          <cell r="H11">
            <v>62598.18680555555</v>
          </cell>
          <cell r="I11">
            <v>0.7993055555555556</v>
          </cell>
          <cell r="J11">
            <v>6277</v>
          </cell>
          <cell r="K11">
            <v>66574.99394615262</v>
          </cell>
          <cell r="L11">
            <v>1.5158515214274335</v>
          </cell>
        </row>
        <row r="12">
          <cell r="C12" t="str">
            <v>de 50 a 54</v>
          </cell>
          <cell r="D12">
            <v>6581</v>
          </cell>
          <cell r="E12">
            <v>70070.04087524692</v>
          </cell>
          <cell r="F12">
            <v>1.1841665400395076</v>
          </cell>
          <cell r="G12">
            <v>2065</v>
          </cell>
          <cell r="H12">
            <v>66957.16416464892</v>
          </cell>
          <cell r="I12">
            <v>0.6682808716707022</v>
          </cell>
          <cell r="J12">
            <v>4516</v>
          </cell>
          <cell r="K12">
            <v>71493.44464127546</v>
          </cell>
          <cell r="L12">
            <v>1.4200620017714791</v>
          </cell>
        </row>
        <row r="13">
          <cell r="C13" t="str">
            <v>de 55 a 59</v>
          </cell>
          <cell r="D13">
            <v>4498</v>
          </cell>
          <cell r="E13">
            <v>73967.49466429524</v>
          </cell>
          <cell r="F13">
            <v>0.9190751445086706</v>
          </cell>
          <cell r="G13">
            <v>1510</v>
          </cell>
          <cell r="H13">
            <v>68391.8119205298</v>
          </cell>
          <cell r="I13">
            <v>0.4304635761589404</v>
          </cell>
          <cell r="J13">
            <v>2988</v>
          </cell>
          <cell r="K13">
            <v>76785.19243641231</v>
          </cell>
          <cell r="L13">
            <v>1.1659973226238287</v>
          </cell>
        </row>
        <row r="14">
          <cell r="C14" t="str">
            <v>de 60 a 64</v>
          </cell>
          <cell r="D14">
            <v>3844</v>
          </cell>
          <cell r="E14">
            <v>81028.28642039542</v>
          </cell>
          <cell r="F14">
            <v>0.6602497398543185</v>
          </cell>
          <cell r="G14">
            <v>1631</v>
          </cell>
          <cell r="H14">
            <v>70206.92826486818</v>
          </cell>
          <cell r="I14">
            <v>0.2679337829552422</v>
          </cell>
          <cell r="J14">
            <v>2213</v>
          </cell>
          <cell r="K14">
            <v>89003.72028920018</v>
          </cell>
          <cell r="L14">
            <v>0.9493899683687302</v>
          </cell>
        </row>
        <row r="15">
          <cell r="C15" t="str">
            <v>de 65 y más</v>
          </cell>
          <cell r="D15">
            <v>4577</v>
          </cell>
          <cell r="E15">
            <v>103248.39217828272</v>
          </cell>
          <cell r="F15">
            <v>0.5064452698273979</v>
          </cell>
          <cell r="G15">
            <v>1534</v>
          </cell>
          <cell r="H15">
            <v>81927.14146023468</v>
          </cell>
          <cell r="I15">
            <v>0.0788787483702738</v>
          </cell>
          <cell r="J15">
            <v>3043</v>
          </cell>
          <cell r="K15">
            <v>113996.60072297075</v>
          </cell>
          <cell r="L15">
            <v>0.7219848833388104</v>
          </cell>
        </row>
        <row r="16">
          <cell r="D16">
            <v>115123</v>
          </cell>
          <cell r="E16">
            <v>54080.799301616535</v>
          </cell>
          <cell r="F16">
            <v>0.6989567679785968</v>
          </cell>
          <cell r="G16">
            <v>37193</v>
          </cell>
          <cell r="H16">
            <v>60449.10501976178</v>
          </cell>
          <cell r="I16">
            <v>0.558088887693921</v>
          </cell>
          <cell r="J16">
            <v>77930</v>
          </cell>
          <cell r="K16">
            <v>51041.45127678686</v>
          </cell>
          <cell r="L16">
            <v>0.7661876042602336</v>
          </cell>
        </row>
        <row r="17">
          <cell r="D17">
            <v>119</v>
          </cell>
          <cell r="E17">
            <v>24981.495798319327</v>
          </cell>
          <cell r="F17">
            <v>0.058823529411764705</v>
          </cell>
          <cell r="G17">
            <v>27</v>
          </cell>
          <cell r="H17">
            <v>22260.444444444445</v>
          </cell>
          <cell r="I17">
            <v>0.14814814814814814</v>
          </cell>
          <cell r="J17">
            <v>92</v>
          </cell>
          <cell r="K17">
            <v>25780.065217391304</v>
          </cell>
          <cell r="L17">
            <v>0.03260869565217391</v>
          </cell>
        </row>
        <row r="18">
          <cell r="D18">
            <v>4612</v>
          </cell>
          <cell r="E18">
            <v>38328.94687771032</v>
          </cell>
          <cell r="F18">
            <v>0.1530789245446661</v>
          </cell>
          <cell r="G18">
            <v>719</v>
          </cell>
          <cell r="H18">
            <v>47277.25173852573</v>
          </cell>
          <cell r="I18">
            <v>0.15159944367176634</v>
          </cell>
          <cell r="J18">
            <v>3893</v>
          </cell>
          <cell r="K18">
            <v>36676.280246596456</v>
          </cell>
          <cell r="L18">
            <v>0.15335217056254816</v>
          </cell>
        </row>
        <row r="19">
          <cell r="D19">
            <v>16007</v>
          </cell>
          <cell r="E19">
            <v>60137.81395639408</v>
          </cell>
          <cell r="F19">
            <v>0.3016180421065784</v>
          </cell>
          <cell r="G19">
            <v>5168</v>
          </cell>
          <cell r="H19">
            <v>65293.40789473684</v>
          </cell>
          <cell r="I19">
            <v>0.24632352941176472</v>
          </cell>
          <cell r="J19">
            <v>10839</v>
          </cell>
          <cell r="K19">
            <v>57679.64350954885</v>
          </cell>
          <cell r="L19">
            <v>0.3279822861887628</v>
          </cell>
        </row>
        <row r="20">
          <cell r="D20">
            <v>20330</v>
          </cell>
          <cell r="E20">
            <v>76467.49503197246</v>
          </cell>
          <cell r="F20">
            <v>0.5882439744220364</v>
          </cell>
          <cell r="G20">
            <v>6607</v>
          </cell>
          <cell r="H20">
            <v>80029.51566520357</v>
          </cell>
          <cell r="I20">
            <v>0.486756470410171</v>
          </cell>
          <cell r="J20">
            <v>13723</v>
          </cell>
          <cell r="K20">
            <v>74752.54419587554</v>
          </cell>
          <cell r="L20">
            <v>0.6371055891568899</v>
          </cell>
        </row>
        <row r="21">
          <cell r="D21">
            <v>16312</v>
          </cell>
          <cell r="E21">
            <v>84997.96628249141</v>
          </cell>
          <cell r="F21">
            <v>1.049901912702305</v>
          </cell>
          <cell r="G21">
            <v>4750</v>
          </cell>
          <cell r="H21">
            <v>85459.47747368421</v>
          </cell>
          <cell r="I21">
            <v>0.8612631578947368</v>
          </cell>
          <cell r="J21">
            <v>11562</v>
          </cell>
          <cell r="K21">
            <v>84808.36429683446</v>
          </cell>
          <cell r="L21">
            <v>1.127400103788272</v>
          </cell>
        </row>
        <row r="22">
          <cell r="D22">
            <v>11255</v>
          </cell>
          <cell r="E22">
            <v>87532.19644602398</v>
          </cell>
          <cell r="F22">
            <v>1.4023989338071967</v>
          </cell>
          <cell r="G22">
            <v>3282</v>
          </cell>
          <cell r="H22">
            <v>80970.58927483243</v>
          </cell>
          <cell r="I22">
            <v>0.9835466179159049</v>
          </cell>
          <cell r="J22">
            <v>7973</v>
          </cell>
          <cell r="K22">
            <v>90233.21171453656</v>
          </cell>
          <cell r="L22">
            <v>1.5748150006271164</v>
          </cell>
        </row>
        <row r="23">
          <cell r="D23">
            <v>8485</v>
          </cell>
          <cell r="E23">
            <v>90783.9618149676</v>
          </cell>
          <cell r="F23">
            <v>1.5897466116676489</v>
          </cell>
          <cell r="G23">
            <v>2414</v>
          </cell>
          <cell r="H23">
            <v>80975.9937862469</v>
          </cell>
          <cell r="I23">
            <v>0.9635459817729909</v>
          </cell>
          <cell r="J23">
            <v>6071</v>
          </cell>
          <cell r="K23">
            <v>94683.8851918959</v>
          </cell>
          <cell r="L23">
            <v>1.8387415582276396</v>
          </cell>
        </row>
        <row r="24">
          <cell r="D24">
            <v>5752</v>
          </cell>
          <cell r="E24">
            <v>93966.53407510431</v>
          </cell>
          <cell r="F24">
            <v>1.5100834492350488</v>
          </cell>
          <cell r="G24">
            <v>1827</v>
          </cell>
          <cell r="H24">
            <v>83468.22879036672</v>
          </cell>
          <cell r="I24">
            <v>0.8675424192665572</v>
          </cell>
          <cell r="J24">
            <v>3925</v>
          </cell>
          <cell r="K24">
            <v>98853.26114649682</v>
          </cell>
          <cell r="L24">
            <v>1.809171974522293</v>
          </cell>
        </row>
        <row r="25">
          <cell r="D25">
            <v>3054</v>
          </cell>
          <cell r="E25">
            <v>98950.79207596595</v>
          </cell>
          <cell r="F25">
            <v>1.2429600523903077</v>
          </cell>
          <cell r="G25">
            <v>1044</v>
          </cell>
          <cell r="H25">
            <v>85952.49042145594</v>
          </cell>
          <cell r="I25">
            <v>0.646551724137931</v>
          </cell>
          <cell r="J25">
            <v>2010</v>
          </cell>
          <cell r="K25">
            <v>105702.1487562189</v>
          </cell>
          <cell r="L25">
            <v>1.5527363184079601</v>
          </cell>
        </row>
        <row r="26">
          <cell r="D26">
            <v>990</v>
          </cell>
          <cell r="E26">
            <v>106316.22828282828</v>
          </cell>
          <cell r="F26">
            <v>0.9484848484848485</v>
          </cell>
          <cell r="G26">
            <v>297</v>
          </cell>
          <cell r="H26">
            <v>87595.5622895623</v>
          </cell>
          <cell r="I26">
            <v>0.3501683501683502</v>
          </cell>
          <cell r="J26">
            <v>693</v>
          </cell>
          <cell r="K26">
            <v>114339.37085137086</v>
          </cell>
          <cell r="L26">
            <v>1.204906204906205</v>
          </cell>
        </row>
        <row r="27">
          <cell r="D27">
            <v>52</v>
          </cell>
          <cell r="E27">
            <v>132665.03846153847</v>
          </cell>
          <cell r="F27">
            <v>0.8653846153846154</v>
          </cell>
          <cell r="G27">
            <v>13</v>
          </cell>
          <cell r="H27">
            <v>93983.07692307692</v>
          </cell>
          <cell r="I27">
            <v>0</v>
          </cell>
          <cell r="J27">
            <v>39</v>
          </cell>
          <cell r="K27">
            <v>145559.02564102566</v>
          </cell>
          <cell r="L27">
            <v>1.1538461538461537</v>
          </cell>
        </row>
        <row r="28">
          <cell r="D28">
            <v>86968</v>
          </cell>
          <cell r="E28">
            <v>78117.95772008094</v>
          </cell>
          <cell r="F28">
            <v>0.8895800754300432</v>
          </cell>
          <cell r="G28">
            <v>26148</v>
          </cell>
          <cell r="H28">
            <v>77918.28342511856</v>
          </cell>
          <cell r="I28">
            <v>0.6352684717760441</v>
          </cell>
          <cell r="J28">
            <v>60820</v>
          </cell>
          <cell r="K28">
            <v>78203.80256494574</v>
          </cell>
          <cell r="L28">
            <v>0.9989148306478132</v>
          </cell>
        </row>
        <row r="29">
          <cell r="D29">
            <v>5486</v>
          </cell>
          <cell r="E29">
            <v>26731.579110462997</v>
          </cell>
          <cell r="F29">
            <v>0.05924170616113744</v>
          </cell>
          <cell r="G29">
            <v>936</v>
          </cell>
          <cell r="H29">
            <v>29082.666666666668</v>
          </cell>
          <cell r="I29">
            <v>0.10897435897435898</v>
          </cell>
          <cell r="J29">
            <v>4550</v>
          </cell>
          <cell r="K29">
            <v>26247.926813186812</v>
          </cell>
          <cell r="L29">
            <v>0.04901098901098901</v>
          </cell>
        </row>
        <row r="30">
          <cell r="D30">
            <v>30448</v>
          </cell>
          <cell r="E30">
            <v>36204.60976090383</v>
          </cell>
          <cell r="F30">
            <v>0.1250656857593274</v>
          </cell>
          <cell r="G30">
            <v>7796</v>
          </cell>
          <cell r="H30">
            <v>45439.836582863005</v>
          </cell>
          <cell r="I30">
            <v>0.11544381734222678</v>
          </cell>
          <cell r="J30">
            <v>22652</v>
          </cell>
          <cell r="K30">
            <v>33026.17835069751</v>
          </cell>
          <cell r="L30">
            <v>0.12837718523750663</v>
          </cell>
        </row>
        <row r="31">
          <cell r="D31">
            <v>48118</v>
          </cell>
          <cell r="E31">
            <v>51045.38220624298</v>
          </cell>
          <cell r="F31">
            <v>0.22137245937071368</v>
          </cell>
          <cell r="G31">
            <v>18216</v>
          </cell>
          <cell r="H31">
            <v>56920.742424242424</v>
          </cell>
          <cell r="I31">
            <v>0.1629336846728151</v>
          </cell>
          <cell r="J31">
            <v>29902</v>
          </cell>
          <cell r="K31">
            <v>47466.171393217846</v>
          </cell>
          <cell r="L31">
            <v>0.25697277774061933</v>
          </cell>
        </row>
        <row r="32">
          <cell r="D32">
            <v>27151</v>
          </cell>
          <cell r="E32">
            <v>59606.28485138669</v>
          </cell>
          <cell r="F32">
            <v>0.4607933409450849</v>
          </cell>
          <cell r="G32">
            <v>9431</v>
          </cell>
          <cell r="H32">
            <v>65697.9005407698</v>
          </cell>
          <cell r="I32">
            <v>0.336337610009543</v>
          </cell>
          <cell r="J32">
            <v>17720</v>
          </cell>
          <cell r="K32">
            <v>56364.18397291197</v>
          </cell>
          <cell r="L32">
            <v>0.5270316027088036</v>
          </cell>
        </row>
        <row r="33">
          <cell r="D33">
            <v>17957</v>
          </cell>
          <cell r="E33">
            <v>64865.00395388985</v>
          </cell>
          <cell r="F33">
            <v>0.728128306509996</v>
          </cell>
          <cell r="G33">
            <v>6017</v>
          </cell>
          <cell r="H33">
            <v>68490.22087418979</v>
          </cell>
          <cell r="I33">
            <v>0.55476150905767</v>
          </cell>
          <cell r="J33">
            <v>11940</v>
          </cell>
          <cell r="K33">
            <v>63038.125376884425</v>
          </cell>
          <cell r="L33">
            <v>0.8154941373534338</v>
          </cell>
        </row>
        <row r="34">
          <cell r="D34">
            <v>11780</v>
          </cell>
          <cell r="E34">
            <v>66695.2162139219</v>
          </cell>
          <cell r="F34">
            <v>0.8746179966044143</v>
          </cell>
          <cell r="G34">
            <v>4049</v>
          </cell>
          <cell r="H34">
            <v>65354.182020251916</v>
          </cell>
          <cell r="I34">
            <v>0.6688071128673747</v>
          </cell>
          <cell r="J34">
            <v>7731</v>
          </cell>
          <cell r="K34">
            <v>67397.56357521666</v>
          </cell>
          <cell r="L34">
            <v>0.9824084853188462</v>
          </cell>
        </row>
        <row r="35">
          <cell r="D35">
            <v>8985</v>
          </cell>
          <cell r="E35">
            <v>67523.53121869783</v>
          </cell>
          <cell r="F35">
            <v>0.9051752921535893</v>
          </cell>
          <cell r="G35">
            <v>3020</v>
          </cell>
          <cell r="H35">
            <v>64480.211589403974</v>
          </cell>
          <cell r="I35">
            <v>0.6486754966887417</v>
          </cell>
          <cell r="J35">
            <v>5965</v>
          </cell>
          <cell r="K35">
            <v>69064.32338642079</v>
          </cell>
          <cell r="L35">
            <v>1.035037720033529</v>
          </cell>
        </row>
        <row r="36">
          <cell r="D36">
            <v>5811</v>
          </cell>
          <cell r="E36">
            <v>72210.93942522802</v>
          </cell>
          <cell r="F36">
            <v>0.8029599036310445</v>
          </cell>
          <cell r="G36">
            <v>2004</v>
          </cell>
          <cell r="H36">
            <v>67532.1876247505</v>
          </cell>
          <cell r="I36">
            <v>0.4870259481037924</v>
          </cell>
          <cell r="J36">
            <v>3807</v>
          </cell>
          <cell r="K36">
            <v>74673.82847386393</v>
          </cell>
          <cell r="L36">
            <v>0.9692671394799054</v>
          </cell>
        </row>
        <row r="37">
          <cell r="D37">
            <v>3004</v>
          </cell>
          <cell r="E37">
            <v>77599.20938748335</v>
          </cell>
          <cell r="F37">
            <v>0.627496671105193</v>
          </cell>
          <cell r="G37">
            <v>1110</v>
          </cell>
          <cell r="H37">
            <v>70757.53333333334</v>
          </cell>
          <cell r="I37">
            <v>0.34594594594594597</v>
          </cell>
          <cell r="J37">
            <v>1894</v>
          </cell>
          <cell r="K37">
            <v>81608.85058078142</v>
          </cell>
          <cell r="L37">
            <v>0.7925026399155227</v>
          </cell>
        </row>
        <row r="38">
          <cell r="D38">
            <v>1330</v>
          </cell>
          <cell r="E38">
            <v>78593.28496240602</v>
          </cell>
          <cell r="F38">
            <v>0.38345864661654133</v>
          </cell>
          <cell r="G38">
            <v>680</v>
          </cell>
          <cell r="H38">
            <v>62458.92352941177</v>
          </cell>
          <cell r="I38">
            <v>0.1514705882352941</v>
          </cell>
          <cell r="J38">
            <v>650</v>
          </cell>
          <cell r="K38">
            <v>95472.30923076923</v>
          </cell>
          <cell r="L38">
            <v>0.6261538461538462</v>
          </cell>
        </row>
        <row r="39">
          <cell r="D39">
            <v>737</v>
          </cell>
          <cell r="E39">
            <v>66871.8697421981</v>
          </cell>
          <cell r="F39">
            <v>0.10719131614654002</v>
          </cell>
          <cell r="G39">
            <v>639</v>
          </cell>
          <cell r="H39">
            <v>57047.255086071986</v>
          </cell>
          <cell r="I39">
            <v>0.06103286384976526</v>
          </cell>
          <cell r="J39">
            <v>98</v>
          </cell>
          <cell r="K39">
            <v>130932.36734693877</v>
          </cell>
          <cell r="L39">
            <v>0.40816326530612246</v>
          </cell>
        </row>
        <row r="40">
          <cell r="D40">
            <v>160807</v>
          </cell>
          <cell r="E40">
            <v>54022.948155242</v>
          </cell>
          <cell r="F40">
            <v>0.41010030657869373</v>
          </cell>
          <cell r="G40">
            <v>53898</v>
          </cell>
          <cell r="H40">
            <v>59412.05790567368</v>
          </cell>
          <cell r="I40">
            <v>0.3088982893613863</v>
          </cell>
          <cell r="J40">
            <v>106909</v>
          </cell>
          <cell r="K40">
            <v>51306.03716244657</v>
          </cell>
          <cell r="L40">
            <v>0.461121140409133</v>
          </cell>
        </row>
        <row r="41">
          <cell r="D41">
            <v>8169</v>
          </cell>
          <cell r="E41">
            <v>25397.088994981026</v>
          </cell>
          <cell r="F41">
            <v>0.059493206022769</v>
          </cell>
          <cell r="G41">
            <v>1933</v>
          </cell>
          <cell r="H41">
            <v>25350.031557165028</v>
          </cell>
          <cell r="I41">
            <v>0.08329022245214693</v>
          </cell>
          <cell r="J41">
            <v>6236</v>
          </cell>
          <cell r="K41">
            <v>25411.67559332906</v>
          </cell>
          <cell r="L41">
            <v>0.052116741500962155</v>
          </cell>
        </row>
        <row r="42">
          <cell r="D42">
            <v>72412</v>
          </cell>
          <cell r="E42">
            <v>35473.17502623874</v>
          </cell>
          <cell r="F42">
            <v>0.15507098271004807</v>
          </cell>
          <cell r="G42">
            <v>15911</v>
          </cell>
          <cell r="H42">
            <v>46116.17610458173</v>
          </cell>
          <cell r="I42">
            <v>0.17157941047074352</v>
          </cell>
          <cell r="J42">
            <v>56501</v>
          </cell>
          <cell r="K42">
            <v>32476.04594608945</v>
          </cell>
          <cell r="L42">
            <v>0.1504221164227182</v>
          </cell>
        </row>
        <row r="43">
          <cell r="D43">
            <v>192059</v>
          </cell>
          <cell r="E43">
            <v>54684.62613051198</v>
          </cell>
          <cell r="F43">
            <v>0.30922268677854203</v>
          </cell>
          <cell r="G43">
            <v>69640</v>
          </cell>
          <cell r="H43">
            <v>62635.53968983343</v>
          </cell>
          <cell r="I43">
            <v>0.25616025272831705</v>
          </cell>
          <cell r="J43">
            <v>122419</v>
          </cell>
          <cell r="K43">
            <v>50161.622182831095</v>
          </cell>
          <cell r="L43">
            <v>0.33940809841609554</v>
          </cell>
        </row>
        <row r="44">
          <cell r="D44">
            <v>222086</v>
          </cell>
          <cell r="E44">
            <v>72765.09857442613</v>
          </cell>
          <cell r="F44">
            <v>0.6478166115829003</v>
          </cell>
          <cell r="G44">
            <v>80872</v>
          </cell>
          <cell r="H44">
            <v>80532.76839944604</v>
          </cell>
          <cell r="I44">
            <v>0.5373553269363933</v>
          </cell>
          <cell r="J44">
            <v>141214</v>
          </cell>
          <cell r="K44">
            <v>68316.623252652</v>
          </cell>
          <cell r="L44">
            <v>0.7110768054158936</v>
          </cell>
        </row>
        <row r="45">
          <cell r="D45">
            <v>215508</v>
          </cell>
          <cell r="E45">
            <v>83784.88679770588</v>
          </cell>
          <cell r="F45">
            <v>1.1064693654063886</v>
          </cell>
          <cell r="G45">
            <v>76565</v>
          </cell>
          <cell r="H45">
            <v>84987.90106445504</v>
          </cell>
          <cell r="I45">
            <v>0.8548945340560308</v>
          </cell>
          <cell r="J45">
            <v>138943</v>
          </cell>
          <cell r="K45">
            <v>83121.96180448098</v>
          </cell>
          <cell r="L45">
            <v>1.2451005088417553</v>
          </cell>
        </row>
        <row r="46">
          <cell r="D46">
            <v>176468</v>
          </cell>
          <cell r="E46">
            <v>89881.34155767618</v>
          </cell>
          <cell r="F46">
            <v>1.4507616111702972</v>
          </cell>
          <cell r="G46">
            <v>61152</v>
          </cell>
          <cell r="H46">
            <v>81523.710066719</v>
          </cell>
          <cell r="I46">
            <v>0.9621598639455783</v>
          </cell>
          <cell r="J46">
            <v>115316</v>
          </cell>
          <cell r="K46">
            <v>94313.38811613306</v>
          </cell>
          <cell r="L46">
            <v>1.7098668007908704</v>
          </cell>
        </row>
        <row r="47">
          <cell r="D47">
            <v>160727</v>
          </cell>
          <cell r="E47">
            <v>96147.72827838508</v>
          </cell>
          <cell r="F47">
            <v>1.6103890447777909</v>
          </cell>
          <cell r="G47">
            <v>55780</v>
          </cell>
          <cell r="H47">
            <v>83441.67219433488</v>
          </cell>
          <cell r="I47">
            <v>0.939870921477232</v>
          </cell>
          <cell r="J47">
            <v>104947</v>
          </cell>
          <cell r="K47">
            <v>102901.07814420613</v>
          </cell>
          <cell r="L47">
            <v>1.966773704822434</v>
          </cell>
        </row>
        <row r="48">
          <cell r="D48">
            <v>129979</v>
          </cell>
          <cell r="E48">
            <v>102306.66653844083</v>
          </cell>
          <cell r="F48">
            <v>1.4987036367413198</v>
          </cell>
          <cell r="G48">
            <v>47052</v>
          </cell>
          <cell r="H48">
            <v>87525.2070262688</v>
          </cell>
          <cell r="I48">
            <v>0.7977981807362068</v>
          </cell>
          <cell r="J48">
            <v>82927</v>
          </cell>
          <cell r="K48">
            <v>110693.52766891362</v>
          </cell>
          <cell r="L48">
            <v>1.8963908015483497</v>
          </cell>
        </row>
        <row r="49">
          <cell r="D49">
            <v>100143</v>
          </cell>
          <cell r="E49">
            <v>105587.84640963422</v>
          </cell>
          <cell r="F49">
            <v>1.1525618365736996</v>
          </cell>
          <cell r="G49">
            <v>38511</v>
          </cell>
          <cell r="H49">
            <v>89333.8376567734</v>
          </cell>
          <cell r="I49">
            <v>0.5467009425878321</v>
          </cell>
          <cell r="J49">
            <v>61632</v>
          </cell>
          <cell r="K49">
            <v>115744.22833917446</v>
          </cell>
          <cell r="L49">
            <v>1.5311364226375908</v>
          </cell>
        </row>
        <row r="50">
          <cell r="D50">
            <v>68879</v>
          </cell>
          <cell r="E50">
            <v>111802.70599166655</v>
          </cell>
          <cell r="F50">
            <v>0.8310951088140072</v>
          </cell>
          <cell r="G50">
            <v>24538</v>
          </cell>
          <cell r="H50">
            <v>90679.38715461733</v>
          </cell>
          <cell r="I50">
            <v>0.285679354470617</v>
          </cell>
          <cell r="J50">
            <v>44341</v>
          </cell>
          <cell r="K50">
            <v>123492.20324304819</v>
          </cell>
          <cell r="L50">
            <v>1.1329243814979364</v>
          </cell>
        </row>
        <row r="51">
          <cell r="D51">
            <v>88391</v>
          </cell>
          <cell r="E51">
            <v>128979.10218234888</v>
          </cell>
          <cell r="F51">
            <v>0.4728648844339356</v>
          </cell>
          <cell r="G51">
            <v>35311</v>
          </cell>
          <cell r="H51">
            <v>100313.4215683498</v>
          </cell>
          <cell r="I51">
            <v>0.08634703067032935</v>
          </cell>
          <cell r="J51">
            <v>53080</v>
          </cell>
          <cell r="K51">
            <v>148048.69238884703</v>
          </cell>
          <cell r="L51">
            <v>0.7299924642049737</v>
          </cell>
        </row>
        <row r="52">
          <cell r="D52">
            <v>1434821</v>
          </cell>
          <cell r="E52">
            <v>84876.8026610985</v>
          </cell>
          <cell r="F52">
            <v>0.9600758561520915</v>
          </cell>
          <cell r="G52">
            <v>507265</v>
          </cell>
          <cell r="H52">
            <v>81082.24232107478</v>
          </cell>
          <cell r="I52">
            <v>0.6102471094989799</v>
          </cell>
          <cell r="J52">
            <v>927556</v>
          </cell>
          <cell r="K52">
            <v>86951.9848073863</v>
          </cell>
          <cell r="L52">
            <v>1.1513913984708202</v>
          </cell>
        </row>
      </sheetData>
      <sheetData sheetId="2">
        <row r="1">
          <cell r="J1" t="str">
            <v>      </v>
          </cell>
          <cell r="K1" t="str">
            <v> años</v>
          </cell>
        </row>
        <row r="3">
          <cell r="C3" t="str">
            <v>2010</v>
          </cell>
        </row>
        <row r="4">
          <cell r="B4" t="str">
            <v>OCTUBRE</v>
          </cell>
          <cell r="C4" t="str">
            <v>2009</v>
          </cell>
        </row>
        <row r="8">
          <cell r="B8" t="str">
            <v>octubre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37"/>
  <sheetViews>
    <sheetView showGridLines="0" tabSelected="1" zoomScalePageLayoutView="0" workbookViewId="0" topLeftCell="A1">
      <selection activeCell="A1" sqref="A1"/>
    </sheetView>
  </sheetViews>
  <sheetFormatPr defaultColWidth="11.19921875" defaultRowHeight="15"/>
  <cols>
    <col min="1" max="16384" width="11" style="2" customWidth="1"/>
  </cols>
  <sheetData>
    <row r="15" spans="1:9" ht="19.5">
      <c r="A15" s="1" t="s">
        <v>31</v>
      </c>
      <c r="D15" s="3"/>
      <c r="E15" s="3"/>
      <c r="F15" s="3"/>
      <c r="G15" s="3"/>
      <c r="H15" s="3"/>
      <c r="I15" s="3"/>
    </row>
    <row r="26" ht="15">
      <c r="A26" s="4" t="s">
        <v>62</v>
      </c>
    </row>
    <row r="27" ht="15">
      <c r="A27" s="4" t="s">
        <v>63</v>
      </c>
    </row>
    <row r="28" ht="15">
      <c r="A28" s="4" t="s">
        <v>65</v>
      </c>
    </row>
    <row r="29" ht="15">
      <c r="A29" s="4" t="s">
        <v>68</v>
      </c>
    </row>
    <row r="30" ht="15">
      <c r="A30" s="4" t="s">
        <v>64</v>
      </c>
    </row>
    <row r="31" ht="15">
      <c r="A31" s="4" t="s">
        <v>67</v>
      </c>
    </row>
    <row r="32" ht="15">
      <c r="A32" s="4" t="s">
        <v>66</v>
      </c>
    </row>
    <row r="33" ht="15">
      <c r="A33" s="2" t="s">
        <v>69</v>
      </c>
    </row>
    <row r="34" ht="15">
      <c r="A34" s="4" t="s">
        <v>72</v>
      </c>
    </row>
    <row r="35" ht="15">
      <c r="A35" s="4" t="s">
        <v>70</v>
      </c>
    </row>
    <row r="36" ht="15">
      <c r="A36" s="4" t="s">
        <v>64</v>
      </c>
    </row>
    <row r="37" ht="15">
      <c r="A37" s="4" t="s">
        <v>71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6.0976562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85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7"/>
      <c r="G5" s="64" t="s">
        <v>4</v>
      </c>
      <c r="H5" s="65"/>
      <c r="I5" s="67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86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2821</v>
      </c>
      <c r="D8" s="17">
        <v>0.34609250398724084</v>
      </c>
      <c r="E8" s="18">
        <v>23283.03970223325</v>
      </c>
      <c r="F8" s="19">
        <v>0.06593406593406594</v>
      </c>
      <c r="G8" s="20">
        <v>526</v>
      </c>
      <c r="H8" s="18">
        <v>25454.034220532318</v>
      </c>
      <c r="I8" s="19">
        <v>0.1311787072243346</v>
      </c>
      <c r="J8" s="20">
        <v>2295</v>
      </c>
      <c r="K8" s="18">
        <v>22785.46100217865</v>
      </c>
      <c r="L8" s="19">
        <v>0.050980392156862744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16881</v>
      </c>
      <c r="D9" s="22">
        <v>0.2336244239312454</v>
      </c>
      <c r="E9" s="18">
        <v>28146.598246549376</v>
      </c>
      <c r="F9" s="19">
        <v>0.15224216574847463</v>
      </c>
      <c r="G9" s="20">
        <v>3561</v>
      </c>
      <c r="H9" s="18">
        <v>38475.22858747543</v>
      </c>
      <c r="I9" s="19">
        <v>0.2277450154450997</v>
      </c>
      <c r="J9" s="20">
        <v>13320</v>
      </c>
      <c r="K9" s="18">
        <v>25385.318018018017</v>
      </c>
      <c r="L9" s="19">
        <v>0.13205705705705706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22734</v>
      </c>
      <c r="D10" s="22">
        <v>0.11862558376164262</v>
      </c>
      <c r="E10" s="18">
        <v>41059.408287147</v>
      </c>
      <c r="F10" s="19">
        <v>0.3391836016539104</v>
      </c>
      <c r="G10" s="20">
        <v>7635</v>
      </c>
      <c r="H10" s="18">
        <v>52343.85147347741</v>
      </c>
      <c r="I10" s="19">
        <v>0.364505566470203</v>
      </c>
      <c r="J10" s="20">
        <v>15099</v>
      </c>
      <c r="K10" s="18">
        <v>35353.2871051063</v>
      </c>
      <c r="L10" s="19">
        <v>0.32637923041261013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19341</v>
      </c>
      <c r="D11" s="22">
        <v>0.08737469336863077</v>
      </c>
      <c r="E11" s="18">
        <v>53265.37412750116</v>
      </c>
      <c r="F11" s="19">
        <v>0.6389018147975802</v>
      </c>
      <c r="G11" s="20">
        <v>6965</v>
      </c>
      <c r="H11" s="18">
        <v>65522.88872936109</v>
      </c>
      <c r="I11" s="19">
        <v>0.619956927494616</v>
      </c>
      <c r="J11" s="20">
        <v>12376</v>
      </c>
      <c r="K11" s="18">
        <v>46367.05567226891</v>
      </c>
      <c r="L11" s="19">
        <v>0.6495636716224952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15778</v>
      </c>
      <c r="D12" s="22">
        <v>0.07345437616387337</v>
      </c>
      <c r="E12" s="18">
        <v>58656.76194701483</v>
      </c>
      <c r="F12" s="19">
        <v>0.977310178729877</v>
      </c>
      <c r="G12" s="20">
        <v>5444</v>
      </c>
      <c r="H12" s="18">
        <v>67044.06318883174</v>
      </c>
      <c r="I12" s="19">
        <v>0.8447832476120499</v>
      </c>
      <c r="J12" s="20">
        <v>10334</v>
      </c>
      <c r="K12" s="18">
        <v>54238.292045674476</v>
      </c>
      <c r="L12" s="19">
        <v>1.0471259918714921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11544</v>
      </c>
      <c r="D13" s="22">
        <v>0.06555440720507899</v>
      </c>
      <c r="E13" s="18">
        <v>61153.28257103257</v>
      </c>
      <c r="F13" s="19">
        <v>1.2258316008316008</v>
      </c>
      <c r="G13" s="20">
        <v>3640</v>
      </c>
      <c r="H13" s="18">
        <v>61941.61510989011</v>
      </c>
      <c r="I13" s="19">
        <v>0.8826923076923077</v>
      </c>
      <c r="J13" s="20">
        <v>7904</v>
      </c>
      <c r="K13" s="18">
        <v>60790.234564777325</v>
      </c>
      <c r="L13" s="19">
        <v>1.3838562753036436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9295</v>
      </c>
      <c r="D14" s="22">
        <v>0.057945987731285224</v>
      </c>
      <c r="E14" s="18">
        <v>65332.8833781603</v>
      </c>
      <c r="F14" s="19">
        <v>1.2927380311995698</v>
      </c>
      <c r="G14" s="20">
        <v>2894</v>
      </c>
      <c r="H14" s="18">
        <v>63198.02660677263</v>
      </c>
      <c r="I14" s="19">
        <v>0.8203178991015895</v>
      </c>
      <c r="J14" s="20">
        <v>6401</v>
      </c>
      <c r="K14" s="18">
        <v>66298.08795500702</v>
      </c>
      <c r="L14" s="19">
        <v>1.5063271363849398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6629</v>
      </c>
      <c r="D15" s="22">
        <v>0.05117496294466403</v>
      </c>
      <c r="E15" s="18">
        <v>69838.39462965756</v>
      </c>
      <c r="F15" s="19">
        <v>1.1755920953386634</v>
      </c>
      <c r="G15" s="20">
        <v>2062</v>
      </c>
      <c r="H15" s="18">
        <v>67017.3860329777</v>
      </c>
      <c r="I15" s="19">
        <v>0.6634335596508244</v>
      </c>
      <c r="J15" s="20">
        <v>4567</v>
      </c>
      <c r="K15" s="18">
        <v>71112.07970221151</v>
      </c>
      <c r="L15" s="19">
        <v>1.4068316181300635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4509</v>
      </c>
      <c r="D16" s="22">
        <v>0.04519032251598549</v>
      </c>
      <c r="E16" s="18">
        <v>73795.53071634509</v>
      </c>
      <c r="F16" s="19">
        <v>0.9059658460856066</v>
      </c>
      <c r="G16" s="20">
        <v>1508</v>
      </c>
      <c r="H16" s="18">
        <v>68030.91909814323</v>
      </c>
      <c r="I16" s="19">
        <v>0.4303713527851459</v>
      </c>
      <c r="J16" s="20">
        <v>3001</v>
      </c>
      <c r="K16" s="18">
        <v>76692.24358547151</v>
      </c>
      <c r="L16" s="19">
        <v>1.144951682772409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3882</v>
      </c>
      <c r="D17" s="22">
        <v>0.05672950460324419</v>
      </c>
      <c r="E17" s="18">
        <v>81220.2086553323</v>
      </c>
      <c r="F17" s="19">
        <v>0.6589386913961875</v>
      </c>
      <c r="G17" s="20">
        <v>1633</v>
      </c>
      <c r="H17" s="18">
        <v>70683.31230863441</v>
      </c>
      <c r="I17" s="19">
        <v>0.25780771586037965</v>
      </c>
      <c r="J17" s="20">
        <v>2249</v>
      </c>
      <c r="K17" s="18">
        <v>88871.0542463317</v>
      </c>
      <c r="L17" s="19">
        <v>0.9502000889284127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4565</v>
      </c>
      <c r="D18" s="25">
        <v>0.05199553510410497</v>
      </c>
      <c r="E18" s="26">
        <v>103622.61445783133</v>
      </c>
      <c r="F18" s="27">
        <v>0.5088718510405258</v>
      </c>
      <c r="G18" s="28">
        <v>1520</v>
      </c>
      <c r="H18" s="26">
        <v>82057.91052631578</v>
      </c>
      <c r="I18" s="27">
        <v>0.07697368421052632</v>
      </c>
      <c r="J18" s="28">
        <v>3045</v>
      </c>
      <c r="K18" s="26">
        <v>114387.26141215107</v>
      </c>
      <c r="L18" s="27">
        <v>0.7244663382594417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117979</v>
      </c>
      <c r="D19" s="31">
        <v>0.08248803011488852</v>
      </c>
      <c r="E19" s="32">
        <v>53630.05496740945</v>
      </c>
      <c r="F19" s="33">
        <v>0.6880037972859576</v>
      </c>
      <c r="G19" s="34">
        <v>37388</v>
      </c>
      <c r="H19" s="32">
        <v>60465.821493527335</v>
      </c>
      <c r="I19" s="33">
        <v>0.5542420027816412</v>
      </c>
      <c r="J19" s="34">
        <v>80591</v>
      </c>
      <c r="K19" s="32">
        <v>50458.78720948989</v>
      </c>
      <c r="L19" s="33">
        <v>0.7500589395838245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87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5422</v>
      </c>
      <c r="D21" s="17">
        <v>0.6651944546681389</v>
      </c>
      <c r="E21" s="18">
        <v>26625.848026558466</v>
      </c>
      <c r="F21" s="19">
        <v>0.059572113611213576</v>
      </c>
      <c r="G21" s="20">
        <v>928</v>
      </c>
      <c r="H21" s="18">
        <v>28807.668103448275</v>
      </c>
      <c r="I21" s="19">
        <v>0.11099137931034483</v>
      </c>
      <c r="J21" s="20">
        <v>4494</v>
      </c>
      <c r="K21" s="18">
        <v>26175.307521139297</v>
      </c>
      <c r="L21" s="19">
        <v>0.04895416110369381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30483</v>
      </c>
      <c r="D22" s="22">
        <v>0.42186916146532516</v>
      </c>
      <c r="E22" s="18">
        <v>36142.476888757665</v>
      </c>
      <c r="F22" s="19">
        <v>0.1275793064987042</v>
      </c>
      <c r="G22" s="20">
        <v>7919</v>
      </c>
      <c r="H22" s="18">
        <v>45302.56661194595</v>
      </c>
      <c r="I22" s="19">
        <v>0.11781790630130066</v>
      </c>
      <c r="J22" s="20">
        <v>22564</v>
      </c>
      <c r="K22" s="18">
        <v>32927.676741712465</v>
      </c>
      <c r="L22" s="19">
        <v>0.1310051409324588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47985</v>
      </c>
      <c r="D23" s="22">
        <v>0.2503848261107777</v>
      </c>
      <c r="E23" s="18">
        <v>50805.047744086696</v>
      </c>
      <c r="F23" s="19">
        <v>0.22548713139522766</v>
      </c>
      <c r="G23" s="20">
        <v>18203</v>
      </c>
      <c r="H23" s="18">
        <v>56607.72652859419</v>
      </c>
      <c r="I23" s="19">
        <v>0.1638191506894468</v>
      </c>
      <c r="J23" s="20">
        <v>29782</v>
      </c>
      <c r="K23" s="18">
        <v>47258.40339802565</v>
      </c>
      <c r="L23" s="19">
        <v>0.263179101470687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27204</v>
      </c>
      <c r="D24" s="22">
        <v>0.12289649751306712</v>
      </c>
      <c r="E24" s="18">
        <v>59442.95055874136</v>
      </c>
      <c r="F24" s="19">
        <v>0.46750477870901336</v>
      </c>
      <c r="G24" s="20">
        <v>9573</v>
      </c>
      <c r="H24" s="18">
        <v>65449.56680246527</v>
      </c>
      <c r="I24" s="19">
        <v>0.34001880288310876</v>
      </c>
      <c r="J24" s="20">
        <v>17631</v>
      </c>
      <c r="K24" s="18">
        <v>56181.57359196869</v>
      </c>
      <c r="L24" s="19">
        <v>0.5367250864953774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17940</v>
      </c>
      <c r="D25" s="22">
        <v>0.0835195530726257</v>
      </c>
      <c r="E25" s="18">
        <v>64758.7240245262</v>
      </c>
      <c r="F25" s="19">
        <v>0.7370680044593088</v>
      </c>
      <c r="G25" s="20">
        <v>6087</v>
      </c>
      <c r="H25" s="18">
        <v>68321.54197470019</v>
      </c>
      <c r="I25" s="19">
        <v>0.5669459503860687</v>
      </c>
      <c r="J25" s="20">
        <v>11853</v>
      </c>
      <c r="K25" s="18">
        <v>62929.07137433561</v>
      </c>
      <c r="L25" s="19">
        <v>0.8244326330886695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11870</v>
      </c>
      <c r="D26" s="22">
        <v>0.06740564912719055</v>
      </c>
      <c r="E26" s="18">
        <v>66009.13588879528</v>
      </c>
      <c r="F26" s="19">
        <v>0.8793597304128054</v>
      </c>
      <c r="G26" s="20">
        <v>4093</v>
      </c>
      <c r="H26" s="18">
        <v>64641.79526020034</v>
      </c>
      <c r="I26" s="19">
        <v>0.6679697043733203</v>
      </c>
      <c r="J26" s="20">
        <v>7777</v>
      </c>
      <c r="K26" s="18">
        <v>66728.76109039475</v>
      </c>
      <c r="L26" s="19">
        <v>0.9906133470489906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9013</v>
      </c>
      <c r="D27" s="22">
        <v>0.05618797067477931</v>
      </c>
      <c r="E27" s="18">
        <v>67203.95528680795</v>
      </c>
      <c r="F27" s="19">
        <v>0.9147897481415733</v>
      </c>
      <c r="G27" s="20">
        <v>3054</v>
      </c>
      <c r="H27" s="18">
        <v>64072.36411263916</v>
      </c>
      <c r="I27" s="19">
        <v>0.6702685003274395</v>
      </c>
      <c r="J27" s="20">
        <v>5959</v>
      </c>
      <c r="K27" s="18">
        <v>68808.90233260614</v>
      </c>
      <c r="L27" s="19">
        <v>1.0401074005705655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5773</v>
      </c>
      <c r="D28" s="22">
        <v>0.04456676136363636</v>
      </c>
      <c r="E28" s="18">
        <v>72114.45608868872</v>
      </c>
      <c r="F28" s="19">
        <v>0.8222761129395462</v>
      </c>
      <c r="G28" s="20">
        <v>2000</v>
      </c>
      <c r="H28" s="18">
        <v>67088.2875</v>
      </c>
      <c r="I28" s="19">
        <v>0.502</v>
      </c>
      <c r="J28" s="20">
        <v>3773</v>
      </c>
      <c r="K28" s="18">
        <v>74778.73840445268</v>
      </c>
      <c r="L28" s="19">
        <v>0.9920487675589716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3018</v>
      </c>
      <c r="D29" s="22">
        <v>0.030247148670047505</v>
      </c>
      <c r="E29" s="18">
        <v>76467.6282306163</v>
      </c>
      <c r="F29" s="19">
        <v>0.6239231278992711</v>
      </c>
      <c r="G29" s="20">
        <v>1125</v>
      </c>
      <c r="H29" s="18">
        <v>69938.19466666666</v>
      </c>
      <c r="I29" s="19">
        <v>0.34755555555555556</v>
      </c>
      <c r="J29" s="20">
        <v>1893</v>
      </c>
      <c r="K29" s="18">
        <v>80348.03645007923</v>
      </c>
      <c r="L29" s="19">
        <v>0.7881669307976756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1310</v>
      </c>
      <c r="D30" s="22">
        <v>0.019143650445710945</v>
      </c>
      <c r="E30" s="18">
        <v>78930.96870229008</v>
      </c>
      <c r="F30" s="19">
        <v>0.3946564885496183</v>
      </c>
      <c r="G30" s="20">
        <v>664</v>
      </c>
      <c r="H30" s="18">
        <v>62491.23042168675</v>
      </c>
      <c r="I30" s="19">
        <v>0.15512048192771086</v>
      </c>
      <c r="J30" s="20">
        <v>646</v>
      </c>
      <c r="K30" s="18">
        <v>95828.78018575851</v>
      </c>
      <c r="L30" s="19">
        <v>0.6408668730650154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744</v>
      </c>
      <c r="D31" s="25">
        <v>0.008474190168116999</v>
      </c>
      <c r="E31" s="26">
        <v>69009.36155913978</v>
      </c>
      <c r="F31" s="27">
        <v>0.1196236559139785</v>
      </c>
      <c r="G31" s="28">
        <v>643</v>
      </c>
      <c r="H31" s="26">
        <v>58029.09175738725</v>
      </c>
      <c r="I31" s="27">
        <v>0.07153965785381027</v>
      </c>
      <c r="J31" s="28">
        <v>101</v>
      </c>
      <c r="K31" s="26">
        <v>138913.45544554456</v>
      </c>
      <c r="L31" s="27">
        <v>0.42574257425742573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160762</v>
      </c>
      <c r="D32" s="31">
        <v>0.11240085690953228</v>
      </c>
      <c r="E32" s="32">
        <v>53830.572560679764</v>
      </c>
      <c r="F32" s="33">
        <v>0.41609335539493164</v>
      </c>
      <c r="G32" s="34">
        <v>54289</v>
      </c>
      <c r="H32" s="32">
        <v>59132.72874799683</v>
      </c>
      <c r="I32" s="33">
        <v>0.31404151853966733</v>
      </c>
      <c r="J32" s="34">
        <v>106473</v>
      </c>
      <c r="K32" s="32">
        <v>51127.08193626553</v>
      </c>
      <c r="L32" s="33">
        <v>0.468128070027143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2601</v>
      </c>
      <c r="D34" s="38"/>
      <c r="E34" s="39">
        <v>3342.808324325215</v>
      </c>
      <c r="F34" s="40">
        <v>-0.00636195232285236</v>
      </c>
      <c r="G34" s="41">
        <v>402</v>
      </c>
      <c r="H34" s="39">
        <v>3353.6338829159577</v>
      </c>
      <c r="I34" s="40">
        <v>-0.020187327913989778</v>
      </c>
      <c r="J34" s="41">
        <v>2199</v>
      </c>
      <c r="K34" s="39">
        <v>3389.846518960647</v>
      </c>
      <c r="L34" s="40">
        <v>-0.002026231053168931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13602</v>
      </c>
      <c r="D35" s="39"/>
      <c r="E35" s="39">
        <v>7995.8786422082885</v>
      </c>
      <c r="F35" s="40">
        <v>-0.024662859249770436</v>
      </c>
      <c r="G35" s="41">
        <v>4358</v>
      </c>
      <c r="H35" s="39">
        <v>6827.338024470519</v>
      </c>
      <c r="I35" s="40">
        <v>-0.10992710914379904</v>
      </c>
      <c r="J35" s="41">
        <v>9244</v>
      </c>
      <c r="K35" s="39">
        <v>7542.358723694448</v>
      </c>
      <c r="L35" s="40">
        <v>-0.0010519161245982622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25251</v>
      </c>
      <c r="D36" s="39"/>
      <c r="E36" s="39">
        <v>9745.639456939694</v>
      </c>
      <c r="F36" s="40">
        <v>-0.11369647025868276</v>
      </c>
      <c r="G36" s="41">
        <v>10568</v>
      </c>
      <c r="H36" s="39">
        <v>4263.875055116783</v>
      </c>
      <c r="I36" s="40">
        <v>-0.2006864157807562</v>
      </c>
      <c r="J36" s="41">
        <v>14683</v>
      </c>
      <c r="K36" s="39">
        <v>11905.116292919352</v>
      </c>
      <c r="L36" s="40">
        <v>-0.06320012894192312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7863</v>
      </c>
      <c r="D37" s="39"/>
      <c r="E37" s="39">
        <v>6177.576431240195</v>
      </c>
      <c r="F37" s="40">
        <v>-0.17139703608856688</v>
      </c>
      <c r="G37" s="41">
        <v>2608</v>
      </c>
      <c r="H37" s="39">
        <v>-73.32192689582007</v>
      </c>
      <c r="I37" s="40">
        <v>-0.2799381246115072</v>
      </c>
      <c r="J37" s="41">
        <v>5255</v>
      </c>
      <c r="K37" s="39">
        <v>9814.517919699785</v>
      </c>
      <c r="L37" s="40">
        <v>-0.11283858512711775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2162</v>
      </c>
      <c r="D38" s="39"/>
      <c r="E38" s="39">
        <v>6101.962077511373</v>
      </c>
      <c r="F38" s="40">
        <v>-0.24024217427056827</v>
      </c>
      <c r="G38" s="41">
        <v>643</v>
      </c>
      <c r="H38" s="39">
        <v>1277.478785868443</v>
      </c>
      <c r="I38" s="40">
        <v>-0.2778372972259813</v>
      </c>
      <c r="J38" s="41">
        <v>1519</v>
      </c>
      <c r="K38" s="39">
        <v>8690.779328661134</v>
      </c>
      <c r="L38" s="40">
        <v>-0.2226933587828226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326</v>
      </c>
      <c r="D39" s="39"/>
      <c r="E39" s="39">
        <v>4855.8533177627105</v>
      </c>
      <c r="F39" s="40">
        <v>-0.34647187041879546</v>
      </c>
      <c r="G39" s="41">
        <v>453</v>
      </c>
      <c r="H39" s="39">
        <v>2700.1801503102324</v>
      </c>
      <c r="I39" s="40">
        <v>-0.2147226033189874</v>
      </c>
      <c r="J39" s="41">
        <v>-127</v>
      </c>
      <c r="K39" s="39">
        <v>5938.526525617424</v>
      </c>
      <c r="L39" s="40">
        <v>-0.393242928254653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-282</v>
      </c>
      <c r="D40" s="39"/>
      <c r="E40" s="39">
        <v>1871.0719086476456</v>
      </c>
      <c r="F40" s="40">
        <v>-0.37794828305799644</v>
      </c>
      <c r="G40" s="41">
        <v>160</v>
      </c>
      <c r="H40" s="39">
        <v>874.337505866526</v>
      </c>
      <c r="I40" s="40">
        <v>-0.15004939877415002</v>
      </c>
      <c r="J40" s="41">
        <v>-442</v>
      </c>
      <c r="K40" s="39">
        <v>2510.8143775991193</v>
      </c>
      <c r="L40" s="40">
        <v>-0.46621973581437426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-856</v>
      </c>
      <c r="D41" s="39"/>
      <c r="E41" s="39">
        <v>2276.0614590311598</v>
      </c>
      <c r="F41" s="40">
        <v>-0.3533159823991172</v>
      </c>
      <c r="G41" s="41">
        <v>-62</v>
      </c>
      <c r="H41" s="39">
        <v>70.90146702231141</v>
      </c>
      <c r="I41" s="40">
        <v>-0.1614335596508244</v>
      </c>
      <c r="J41" s="41">
        <v>-794</v>
      </c>
      <c r="K41" s="39">
        <v>3666.6587022411695</v>
      </c>
      <c r="L41" s="40">
        <v>-0.4147828505710919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-1491</v>
      </c>
      <c r="D42" s="39"/>
      <c r="E42" s="39">
        <v>2672.0975142712123</v>
      </c>
      <c r="F42" s="40">
        <v>-0.28204271818633553</v>
      </c>
      <c r="G42" s="41">
        <v>-383</v>
      </c>
      <c r="H42" s="39">
        <v>1907.2755685234297</v>
      </c>
      <c r="I42" s="40">
        <v>-0.08281579722959032</v>
      </c>
      <c r="J42" s="41">
        <v>-1108</v>
      </c>
      <c r="K42" s="39">
        <v>3655.79286460772</v>
      </c>
      <c r="L42" s="40">
        <v>-0.35678475197473347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-2572</v>
      </c>
      <c r="D43" s="39"/>
      <c r="E43" s="39">
        <v>-2289.2399530422263</v>
      </c>
      <c r="F43" s="40">
        <v>-0.2642822028465692</v>
      </c>
      <c r="G43" s="41">
        <v>-969</v>
      </c>
      <c r="H43" s="39">
        <v>-8192.081886947664</v>
      </c>
      <c r="I43" s="40">
        <v>-0.10268723393266879</v>
      </c>
      <c r="J43" s="41">
        <v>-1603</v>
      </c>
      <c r="K43" s="39">
        <v>6957.7259394268185</v>
      </c>
      <c r="L43" s="40">
        <v>-0.30933321586339724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-3821</v>
      </c>
      <c r="D44" s="45"/>
      <c r="E44" s="45">
        <v>-34613.25289869154</v>
      </c>
      <c r="F44" s="46">
        <v>-0.3892481951265473</v>
      </c>
      <c r="G44" s="47">
        <v>-877</v>
      </c>
      <c r="H44" s="45">
        <v>-24028.818768928533</v>
      </c>
      <c r="I44" s="46">
        <v>-0.005434026356716054</v>
      </c>
      <c r="J44" s="47">
        <v>-2944</v>
      </c>
      <c r="K44" s="45">
        <v>24526.19403339349</v>
      </c>
      <c r="L44" s="46">
        <v>-0.298723764002016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42783</v>
      </c>
      <c r="D45" s="49"/>
      <c r="E45" s="49">
        <v>200.51759327031323</v>
      </c>
      <c r="F45" s="50">
        <v>-0.271910441891026</v>
      </c>
      <c r="G45" s="51">
        <v>16901</v>
      </c>
      <c r="H45" s="49">
        <v>-1333.0927455305064</v>
      </c>
      <c r="I45" s="50">
        <v>-0.24020048424197382</v>
      </c>
      <c r="J45" s="51">
        <v>25882</v>
      </c>
      <c r="K45" s="49">
        <v>668.294726775639</v>
      </c>
      <c r="L45" s="50">
        <v>-0.2819308695566815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88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112</v>
      </c>
      <c r="D47" s="17">
        <v>0.013740645319592688</v>
      </c>
      <c r="E47" s="18">
        <v>24887.839285714286</v>
      </c>
      <c r="F47" s="19">
        <v>0.09821428571428571</v>
      </c>
      <c r="G47" s="20">
        <v>25</v>
      </c>
      <c r="H47" s="18">
        <v>21441.2</v>
      </c>
      <c r="I47" s="19">
        <v>0.16</v>
      </c>
      <c r="J47" s="20">
        <v>87</v>
      </c>
      <c r="K47" s="18">
        <v>25878.25287356322</v>
      </c>
      <c r="L47" s="19">
        <v>0.08045977011494253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4523</v>
      </c>
      <c r="D48" s="22">
        <v>0.06259601145909739</v>
      </c>
      <c r="E48" s="18">
        <v>38503.3736458103</v>
      </c>
      <c r="F48" s="19">
        <v>0.16007074950254255</v>
      </c>
      <c r="G48" s="20">
        <v>690</v>
      </c>
      <c r="H48" s="18">
        <v>47448.485507246376</v>
      </c>
      <c r="I48" s="19">
        <v>0.15942028985507245</v>
      </c>
      <c r="J48" s="20">
        <v>3833</v>
      </c>
      <c r="K48" s="18">
        <v>36893.113488129406</v>
      </c>
      <c r="L48" s="19">
        <v>0.16018784242108008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16118</v>
      </c>
      <c r="D49" s="22">
        <v>0.0841034203866524</v>
      </c>
      <c r="E49" s="18">
        <v>60200.77844645738</v>
      </c>
      <c r="F49" s="19">
        <v>0.30165032882491627</v>
      </c>
      <c r="G49" s="20">
        <v>5194</v>
      </c>
      <c r="H49" s="18">
        <v>65309.86619175972</v>
      </c>
      <c r="I49" s="19">
        <v>0.2464381979206777</v>
      </c>
      <c r="J49" s="20">
        <v>10924</v>
      </c>
      <c r="K49" s="18">
        <v>57771.57652874405</v>
      </c>
      <c r="L49" s="19">
        <v>0.3279018674478213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20449</v>
      </c>
      <c r="D50" s="22">
        <v>0.09238018223954969</v>
      </c>
      <c r="E50" s="18">
        <v>76061.85754804636</v>
      </c>
      <c r="F50" s="19">
        <v>0.5881950217614553</v>
      </c>
      <c r="G50" s="20">
        <v>6668</v>
      </c>
      <c r="H50" s="18">
        <v>79605.46955608878</v>
      </c>
      <c r="I50" s="19">
        <v>0.48200359928014397</v>
      </c>
      <c r="J50" s="20">
        <v>13781</v>
      </c>
      <c r="K50" s="18">
        <v>74347.26463972135</v>
      </c>
      <c r="L50" s="19">
        <v>0.639576228140193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16329</v>
      </c>
      <c r="D51" s="22">
        <v>0.0760195530726257</v>
      </c>
      <c r="E51" s="18">
        <v>84668.95731520608</v>
      </c>
      <c r="F51" s="19">
        <v>1.0417661828648417</v>
      </c>
      <c r="G51" s="20">
        <v>4765</v>
      </c>
      <c r="H51" s="18">
        <v>85385.43231899265</v>
      </c>
      <c r="I51" s="19">
        <v>0.8554039874081847</v>
      </c>
      <c r="J51" s="20">
        <v>11564</v>
      </c>
      <c r="K51" s="18">
        <v>84373.73045658942</v>
      </c>
      <c r="L51" s="19">
        <v>1.118557592528537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11331</v>
      </c>
      <c r="D52" s="22">
        <v>0.06434485343388341</v>
      </c>
      <c r="E52" s="18">
        <v>87433.1980407731</v>
      </c>
      <c r="F52" s="19">
        <v>1.4040243579560499</v>
      </c>
      <c r="G52" s="20">
        <v>3338</v>
      </c>
      <c r="H52" s="18">
        <v>80658.40113840623</v>
      </c>
      <c r="I52" s="19">
        <v>0.9727381665668065</v>
      </c>
      <c r="J52" s="20">
        <v>7993</v>
      </c>
      <c r="K52" s="18">
        <v>90262.45765044414</v>
      </c>
      <c r="L52" s="19">
        <v>1.5841361191042163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8521</v>
      </c>
      <c r="D53" s="22">
        <v>0.053120791980449854</v>
      </c>
      <c r="E53" s="18">
        <v>90240.6912334233</v>
      </c>
      <c r="F53" s="19">
        <v>1.5725853773031335</v>
      </c>
      <c r="G53" s="20">
        <v>2462</v>
      </c>
      <c r="H53" s="18">
        <v>80791.1043866775</v>
      </c>
      <c r="I53" s="19">
        <v>0.963038180341186</v>
      </c>
      <c r="J53" s="20">
        <v>6059</v>
      </c>
      <c r="K53" s="18">
        <v>94080.41442482258</v>
      </c>
      <c r="L53" s="19">
        <v>1.8202673708532762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5801</v>
      </c>
      <c r="D54" s="22">
        <v>0.044782917490118576</v>
      </c>
      <c r="E54" s="18">
        <v>93675.4156179969</v>
      </c>
      <c r="F54" s="19">
        <v>1.513704533701086</v>
      </c>
      <c r="G54" s="20">
        <v>1846</v>
      </c>
      <c r="H54" s="18">
        <v>83354.64301191767</v>
      </c>
      <c r="I54" s="19">
        <v>0.8689057421451788</v>
      </c>
      <c r="J54" s="20">
        <v>3955</v>
      </c>
      <c r="K54" s="18">
        <v>98492.64601769911</v>
      </c>
      <c r="L54" s="19">
        <v>1.8146649810366624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3138</v>
      </c>
      <c r="D55" s="22">
        <v>0.031449818597285975</v>
      </c>
      <c r="E55" s="18">
        <v>98933.41937539834</v>
      </c>
      <c r="F55" s="19">
        <v>1.2304015296367112</v>
      </c>
      <c r="G55" s="20">
        <v>1112</v>
      </c>
      <c r="H55" s="18">
        <v>86282.47841726619</v>
      </c>
      <c r="I55" s="19">
        <v>0.6528776978417267</v>
      </c>
      <c r="J55" s="20">
        <v>2026</v>
      </c>
      <c r="K55" s="18">
        <v>105877.07502467917</v>
      </c>
      <c r="L55" s="19">
        <v>1.5473840078973347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1000</v>
      </c>
      <c r="D56" s="22">
        <v>0.01461347362268011</v>
      </c>
      <c r="E56" s="18">
        <v>106508.501</v>
      </c>
      <c r="F56" s="19">
        <v>0.936</v>
      </c>
      <c r="G56" s="20">
        <v>301</v>
      </c>
      <c r="H56" s="18">
        <v>86583.20265780731</v>
      </c>
      <c r="I56" s="19">
        <v>0.3521594684385382</v>
      </c>
      <c r="J56" s="20">
        <v>699</v>
      </c>
      <c r="K56" s="18">
        <v>115088.63662374821</v>
      </c>
      <c r="L56" s="19">
        <v>1.1874105865522175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55</v>
      </c>
      <c r="D57" s="25">
        <v>0.0006264522301699394</v>
      </c>
      <c r="E57" s="26">
        <v>129187.47272727273</v>
      </c>
      <c r="F57" s="27">
        <v>0.8727272727272727</v>
      </c>
      <c r="G57" s="28">
        <v>15</v>
      </c>
      <c r="H57" s="26">
        <v>91952.4</v>
      </c>
      <c r="I57" s="27">
        <v>0</v>
      </c>
      <c r="J57" s="28">
        <v>40</v>
      </c>
      <c r="K57" s="26">
        <v>143150.625</v>
      </c>
      <c r="L57" s="27">
        <v>1.2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87377</v>
      </c>
      <c r="D58" s="31">
        <v>0.0610918604781242</v>
      </c>
      <c r="E58" s="32">
        <v>77964.76347322522</v>
      </c>
      <c r="F58" s="33">
        <v>0.8877736704167001</v>
      </c>
      <c r="G58" s="34">
        <v>26416</v>
      </c>
      <c r="H58" s="32">
        <v>77815.37117655967</v>
      </c>
      <c r="I58" s="33">
        <v>0.6336311326468806</v>
      </c>
      <c r="J58" s="34">
        <v>60961</v>
      </c>
      <c r="K58" s="32">
        <v>78029.49907317794</v>
      </c>
      <c r="L58" s="33">
        <v>0.9979002969111399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89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8151</v>
      </c>
      <c r="D60" s="17">
        <v>1</v>
      </c>
      <c r="E60" s="18">
        <v>25330.171390013496</v>
      </c>
      <c r="F60" s="19">
        <v>0.059992638940007365</v>
      </c>
      <c r="G60" s="20">
        <v>1927</v>
      </c>
      <c r="H60" s="18">
        <v>25239.294239750907</v>
      </c>
      <c r="I60" s="19">
        <v>0.08354955889984432</v>
      </c>
      <c r="J60" s="20">
        <v>6224</v>
      </c>
      <c r="K60" s="18">
        <v>25358.307679948586</v>
      </c>
      <c r="L60" s="19">
        <v>0.05269922879177378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72257</v>
      </c>
      <c r="D61" s="22">
        <v>1</v>
      </c>
      <c r="E61" s="18">
        <v>35306.912617462665</v>
      </c>
      <c r="F61" s="19">
        <v>0.15804697122770112</v>
      </c>
      <c r="G61" s="20">
        <v>16026</v>
      </c>
      <c r="H61" s="18">
        <v>45923.210283289656</v>
      </c>
      <c r="I61" s="19">
        <v>0.17452889055285162</v>
      </c>
      <c r="J61" s="20">
        <v>56231</v>
      </c>
      <c r="K61" s="18">
        <v>32281.236631039817</v>
      </c>
      <c r="L61" s="19">
        <v>0.15334957585673384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191645</v>
      </c>
      <c r="D62" s="22">
        <v>1</v>
      </c>
      <c r="E62" s="18">
        <v>54418.66272535156</v>
      </c>
      <c r="F62" s="19">
        <v>0.31079339403584755</v>
      </c>
      <c r="G62" s="20">
        <v>69566</v>
      </c>
      <c r="H62" s="18">
        <v>62381.58259782077</v>
      </c>
      <c r="I62" s="19">
        <v>0.25732398010522384</v>
      </c>
      <c r="J62" s="20">
        <v>122079</v>
      </c>
      <c r="K62" s="18">
        <v>49881.03967922411</v>
      </c>
      <c r="L62" s="19">
        <v>0.34126262502150245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221357</v>
      </c>
      <c r="D63" s="22">
        <v>1</v>
      </c>
      <c r="E63" s="18">
        <v>72481.29965621146</v>
      </c>
      <c r="F63" s="19">
        <v>0.6532208152441531</v>
      </c>
      <c r="G63" s="20">
        <v>80771</v>
      </c>
      <c r="H63" s="18">
        <v>80138.41649849575</v>
      </c>
      <c r="I63" s="19">
        <v>0.5404910178158002</v>
      </c>
      <c r="J63" s="20">
        <v>140586</v>
      </c>
      <c r="K63" s="18">
        <v>68082.04948572404</v>
      </c>
      <c r="L63" s="19">
        <v>0.7179875663295064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214800</v>
      </c>
      <c r="D64" s="22">
        <v>1</v>
      </c>
      <c r="E64" s="18">
        <v>83441.64165270019</v>
      </c>
      <c r="F64" s="19">
        <v>1.1103817504655493</v>
      </c>
      <c r="G64" s="20">
        <v>76289</v>
      </c>
      <c r="H64" s="18">
        <v>84620.93430245513</v>
      </c>
      <c r="I64" s="19">
        <v>0.8574499600204486</v>
      </c>
      <c r="J64" s="20">
        <v>138511</v>
      </c>
      <c r="K64" s="18">
        <v>82792.11160124467</v>
      </c>
      <c r="L64" s="19">
        <v>1.2496913602529762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176098</v>
      </c>
      <c r="D65" s="22">
        <v>1</v>
      </c>
      <c r="E65" s="18">
        <v>89532.32957217004</v>
      </c>
      <c r="F65" s="19">
        <v>1.4569103567331827</v>
      </c>
      <c r="G65" s="20">
        <v>61003</v>
      </c>
      <c r="H65" s="18">
        <v>81142.43188039932</v>
      </c>
      <c r="I65" s="19">
        <v>0.9628706784912218</v>
      </c>
      <c r="J65" s="20">
        <v>115095</v>
      </c>
      <c r="K65" s="18">
        <v>93979.16852165603</v>
      </c>
      <c r="L65" s="19">
        <v>1.7187627611972718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160408</v>
      </c>
      <c r="D66" s="22">
        <v>1</v>
      </c>
      <c r="E66" s="18">
        <v>95736.90433145479</v>
      </c>
      <c r="F66" s="19">
        <v>1.6140342127574685</v>
      </c>
      <c r="G66" s="20">
        <v>55711</v>
      </c>
      <c r="H66" s="18">
        <v>83147.28294232737</v>
      </c>
      <c r="I66" s="19">
        <v>0.9417888747285096</v>
      </c>
      <c r="J66" s="20">
        <v>104697</v>
      </c>
      <c r="K66" s="18">
        <v>102436.0494570045</v>
      </c>
      <c r="L66" s="19">
        <v>1.971747041462506</v>
      </c>
    </row>
    <row r="67" spans="2:12" ht="10.5">
      <c r="B67" s="15" t="s">
        <v>21</v>
      </c>
      <c r="C67" s="21">
        <v>129536</v>
      </c>
      <c r="D67" s="22">
        <v>1</v>
      </c>
      <c r="E67" s="18">
        <v>101915.08437808795</v>
      </c>
      <c r="F67" s="19">
        <v>1.5005635499011858</v>
      </c>
      <c r="G67" s="20">
        <v>46881</v>
      </c>
      <c r="H67" s="18">
        <v>87194.93197670698</v>
      </c>
      <c r="I67" s="19">
        <v>0.7973379407435848</v>
      </c>
      <c r="J67" s="20">
        <v>82655</v>
      </c>
      <c r="K67" s="18">
        <v>110264.19168834311</v>
      </c>
      <c r="L67" s="19">
        <v>1.8994253221220736</v>
      </c>
    </row>
    <row r="68" spans="2:12" ht="10.5">
      <c r="B68" s="15" t="s">
        <v>22</v>
      </c>
      <c r="C68" s="21">
        <v>99778</v>
      </c>
      <c r="D68" s="22">
        <v>1</v>
      </c>
      <c r="E68" s="18">
        <v>105050.90680310289</v>
      </c>
      <c r="F68" s="19">
        <v>1.1512156988514501</v>
      </c>
      <c r="G68" s="20">
        <v>38407</v>
      </c>
      <c r="H68" s="18">
        <v>89023.2297497852</v>
      </c>
      <c r="I68" s="19">
        <v>0.5456297029187388</v>
      </c>
      <c r="J68" s="20">
        <v>61371</v>
      </c>
      <c r="K68" s="18">
        <v>115081.29562822831</v>
      </c>
      <c r="L68" s="19">
        <v>1.5302015609978654</v>
      </c>
    </row>
    <row r="69" spans="2:12" ht="10.5">
      <c r="B69" s="15" t="s">
        <v>23</v>
      </c>
      <c r="C69" s="21">
        <v>68430</v>
      </c>
      <c r="D69" s="22">
        <v>1</v>
      </c>
      <c r="E69" s="18">
        <v>111496.47257051001</v>
      </c>
      <c r="F69" s="19">
        <v>0.8316820108139705</v>
      </c>
      <c r="G69" s="20">
        <v>24318</v>
      </c>
      <c r="H69" s="18">
        <v>90561.39065712641</v>
      </c>
      <c r="I69" s="19">
        <v>0.2854675548976067</v>
      </c>
      <c r="J69" s="20">
        <v>44112</v>
      </c>
      <c r="K69" s="18">
        <v>123037.53445774392</v>
      </c>
      <c r="L69" s="19">
        <v>1.1327983315197678</v>
      </c>
    </row>
    <row r="70" spans="2:12" ht="11.25" thickBot="1">
      <c r="B70" s="23" t="s">
        <v>24</v>
      </c>
      <c r="C70" s="24">
        <v>87796</v>
      </c>
      <c r="D70" s="25">
        <v>1</v>
      </c>
      <c r="E70" s="26">
        <v>128656.13518839127</v>
      </c>
      <c r="F70" s="27">
        <v>0.47248166203471686</v>
      </c>
      <c r="G70" s="28">
        <v>35056</v>
      </c>
      <c r="H70" s="26">
        <v>100051.35608740301</v>
      </c>
      <c r="I70" s="27">
        <v>0.08631903240529439</v>
      </c>
      <c r="J70" s="28">
        <v>52740</v>
      </c>
      <c r="K70" s="26">
        <v>147669.5810769814</v>
      </c>
      <c r="L70" s="27">
        <v>0.729161926431551</v>
      </c>
    </row>
    <row r="71" spans="2:12" ht="11.25" thickBot="1">
      <c r="B71" s="52" t="s">
        <v>11</v>
      </c>
      <c r="C71" s="53">
        <v>1430256</v>
      </c>
      <c r="D71" s="31">
        <v>1</v>
      </c>
      <c r="E71" s="54">
        <v>84520.72848497052</v>
      </c>
      <c r="F71" s="55">
        <v>0.9632373505162712</v>
      </c>
      <c r="G71" s="56">
        <v>505955</v>
      </c>
      <c r="H71" s="54">
        <v>80741.3075056082</v>
      </c>
      <c r="I71" s="55">
        <v>0.6115939164550207</v>
      </c>
      <c r="J71" s="56">
        <v>924301</v>
      </c>
      <c r="K71" s="54">
        <v>86589.55340414</v>
      </c>
      <c r="L71" s="55">
        <v>1.1557241634489197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90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7:L7"/>
    <mergeCell ref="B20:L20"/>
    <mergeCell ref="B33:L33"/>
    <mergeCell ref="B46:L46"/>
    <mergeCell ref="B59:L59"/>
    <mergeCell ref="B72:L72"/>
    <mergeCell ref="B2:L2"/>
    <mergeCell ref="B3:L3"/>
    <mergeCell ref="B5:B6"/>
    <mergeCell ref="C5:F5"/>
    <mergeCell ref="G5:I5"/>
    <mergeCell ref="J5:L5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6.0976562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tr">
        <f>+'[4]com abi cerr'!B4&amp;" "&amp;'[4]com abi cerr'!C4&amp;" - "&amp;'[4]com abi cerr'!B4&amp;" "&amp;'[4]com abi cerr'!C3</f>
        <v>OCTUBRE 2009 - OCTUBRE 2010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tr">
        <f>"A.- Abandonan el sistema isapre: Número de cotizantes que ESTABAN en "&amp;'[4]com abi cerr'!B8&amp;" "&amp;'[4]com abi cerr'!C4&amp;" y ya NO ESTÁN en "&amp;'[4]com abi cerr'!B8&amp;" "&amp;'[4]com abi cerr'!C3</f>
        <v>A.- Abandonan el sistema isapre: Número de cotizantes que ESTABAN en octubre 2009 y ya NO ESTÁN en octubre 2010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tr">
        <f>+'[4]com abi cerr'!$J$1&amp;'[4]Movilidad Carga de datos'!C5&amp;'[4]com abi cerr'!$K$1</f>
        <v>      de 00 a 19 años</v>
      </c>
      <c r="C8" s="16">
        <f>+'[4]Movilidad Carga de datos'!D5</f>
        <v>2613</v>
      </c>
      <c r="D8" s="17">
        <f>+C8/$C$60</f>
        <v>0.31986779287550493</v>
      </c>
      <c r="E8" s="18">
        <f>+'[4]Movilidad Carga de datos'!E5</f>
        <v>23362.272101033293</v>
      </c>
      <c r="F8" s="19">
        <f>+'[4]Movilidad Carga de datos'!F5</f>
        <v>0.06582472254114045</v>
      </c>
      <c r="G8" s="20">
        <f>+'[4]Movilidad Carga de datos'!G5</f>
        <v>498</v>
      </c>
      <c r="H8" s="18">
        <f>+'[4]Movilidad Carga de datos'!H5</f>
        <v>25672.14859437751</v>
      </c>
      <c r="I8" s="19">
        <f>+'[4]Movilidad Carga de datos'!I5</f>
        <v>0.13654618473895583</v>
      </c>
      <c r="J8" s="20">
        <f>+'[4]Movilidad Carga de datos'!J5</f>
        <v>2115</v>
      </c>
      <c r="K8" s="18">
        <f>+'[4]Movilidad Carga de datos'!K5</f>
        <v>22818.386288416077</v>
      </c>
      <c r="L8" s="19">
        <f>+'[4]Movilidad Carga de datos'!L5</f>
        <v>0.0491725768321513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tr">
        <f>+'[4]com abi cerr'!$J$1&amp;'[4]Movilidad Carga de datos'!C6&amp;'[4]com abi cerr'!$K$1</f>
        <v>      de 20 a 24 años</v>
      </c>
      <c r="C9" s="21">
        <f>+'[4]Movilidad Carga de datos'!D6</f>
        <v>15971</v>
      </c>
      <c r="D9" s="22">
        <f>+C9/$C$61</f>
        <v>0.2205573661824007</v>
      </c>
      <c r="E9" s="18">
        <f>+'[4]Movilidad Carga de datos'!E6</f>
        <v>28440.68211132678</v>
      </c>
      <c r="F9" s="19">
        <f>+'[4]Movilidad Carga de datos'!F6</f>
        <v>0.15703462525828063</v>
      </c>
      <c r="G9" s="20">
        <f>+'[4]Movilidad Carga de datos'!G6</f>
        <v>3524</v>
      </c>
      <c r="H9" s="18">
        <f>+'[4]Movilidad Carga de datos'!H6</f>
        <v>38645.58371169126</v>
      </c>
      <c r="I9" s="19">
        <f>+'[4]Movilidad Carga de datos'!I6</f>
        <v>0.23779795686719638</v>
      </c>
      <c r="J9" s="20">
        <f>+'[4]Movilidad Carga de datos'!J6</f>
        <v>12447</v>
      </c>
      <c r="K9" s="18">
        <f>+'[4]Movilidad Carga de datos'!K6</f>
        <v>25551.465975737126</v>
      </c>
      <c r="L9" s="19">
        <f>+'[4]Movilidad Carga de datos'!L6</f>
        <v>0.1341688760343858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tr">
        <f>+'[4]com abi cerr'!$J$1&amp;'[4]Movilidad Carga de datos'!C7&amp;'[4]com abi cerr'!$K$1</f>
        <v>      de 25 a 29 años</v>
      </c>
      <c r="C10" s="21">
        <f>+'[4]Movilidad Carga de datos'!D7</f>
        <v>22051</v>
      </c>
      <c r="D10" s="22">
        <f>+C10/$C$62</f>
        <v>0.11481367704715738</v>
      </c>
      <c r="E10" s="18">
        <f>+'[4]Movilidad Carga de datos'!E7</f>
        <v>41327.642646591994</v>
      </c>
      <c r="F10" s="19">
        <f>+'[4]Movilidad Carga de datos'!F7</f>
        <v>0.3449276676794703</v>
      </c>
      <c r="G10" s="20">
        <f>+'[4]Movilidad Carga de datos'!G7</f>
        <v>7541</v>
      </c>
      <c r="H10" s="18">
        <f>+'[4]Movilidad Carga de datos'!H7</f>
        <v>52321.41387083941</v>
      </c>
      <c r="I10" s="19">
        <f>+'[4]Movilidad Carga de datos'!I7</f>
        <v>0.3677231136454051</v>
      </c>
      <c r="J10" s="20">
        <f>+'[4]Movilidad Carga de datos'!J7</f>
        <v>14510</v>
      </c>
      <c r="K10" s="18">
        <f>+'[4]Movilidad Carga de datos'!K7</f>
        <v>35614.0638869745</v>
      </c>
      <c r="L10" s="19">
        <f>+'[4]Movilidad Carga de datos'!L7</f>
        <v>0.3330806340454859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tr">
        <f>+'[4]com abi cerr'!$J$1&amp;'[4]Movilidad Carga de datos'!C8&amp;'[4]com abi cerr'!$K$1</f>
        <v>      de 30 a 34 años</v>
      </c>
      <c r="C11" s="21">
        <f>+'[4]Movilidad Carga de datos'!D8</f>
        <v>18888</v>
      </c>
      <c r="D11" s="22">
        <f>+C11/$C$63</f>
        <v>0.08504813450645246</v>
      </c>
      <c r="E11" s="18">
        <f>+'[4]Movilidad Carga de datos'!E8</f>
        <v>53641.951027107156</v>
      </c>
      <c r="F11" s="19">
        <f>+'[4]Movilidad Carga de datos'!F8</f>
        <v>0.6412007623888183</v>
      </c>
      <c r="G11" s="20">
        <f>+'[4]Movilidad Carga de datos'!G8</f>
        <v>6991</v>
      </c>
      <c r="H11" s="18">
        <f>+'[4]Movilidad Carga de datos'!H8</f>
        <v>65683.4244028036</v>
      </c>
      <c r="I11" s="19">
        <f>+'[4]Movilidad Carga de datos'!I8</f>
        <v>0.6189386353883565</v>
      </c>
      <c r="J11" s="20">
        <f>+'[4]Movilidad Carga de datos'!J8</f>
        <v>11897</v>
      </c>
      <c r="K11" s="18">
        <f>+'[4]Movilidad Carga de datos'!K8</f>
        <v>46566.05455156762</v>
      </c>
      <c r="L11" s="19">
        <f>+'[4]Movilidad Carga de datos'!L8</f>
        <v>0.6542825922501471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tr">
        <f>+'[4]com abi cerr'!$J$1&amp;'[4]Movilidad Carga de datos'!C9&amp;'[4]com abi cerr'!$K$1</f>
        <v>      de 35 a 39 años</v>
      </c>
      <c r="C12" s="21">
        <f>+'[4]Movilidad Carga de datos'!D9</f>
        <v>15522</v>
      </c>
      <c r="D12" s="22">
        <f>+C12/$C$64</f>
        <v>0.07202516843922267</v>
      </c>
      <c r="E12" s="18">
        <f>+'[4]Movilidad Carga de datos'!E9</f>
        <v>58531.33513722458</v>
      </c>
      <c r="F12" s="19">
        <f>+'[4]Movilidad Carga de datos'!F9</f>
        <v>0.9876948846798093</v>
      </c>
      <c r="G12" s="20">
        <f>+'[4]Movilidad Carga de datos'!G9</f>
        <v>5394</v>
      </c>
      <c r="H12" s="18">
        <f>+'[4]Movilidad Carga de datos'!H9</f>
        <v>66570.43641082685</v>
      </c>
      <c r="I12" s="19">
        <f>+'[4]Movilidad Carga de datos'!I9</f>
        <v>0.8611420096403412</v>
      </c>
      <c r="J12" s="20">
        <f>+'[4]Movilidad Carga de datos'!J9</f>
        <v>10128</v>
      </c>
      <c r="K12" s="18">
        <f>+'[4]Movilidad Carga de datos'!K9</f>
        <v>54249.84695892575</v>
      </c>
      <c r="L12" s="19">
        <f>+'[4]Movilidad Carga de datos'!L9</f>
        <v>1.055094786729858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tr">
        <f>+'[4]com abi cerr'!$J$1&amp;'[4]Movilidad Carga de datos'!C10&amp;'[4]com abi cerr'!$K$1</f>
        <v>      de 40 a 44 años</v>
      </c>
      <c r="C13" s="21">
        <f>+'[4]Movilidad Carga de datos'!D10</f>
        <v>11421</v>
      </c>
      <c r="D13" s="22">
        <f>+C13/$C$65</f>
        <v>0.06471994922592197</v>
      </c>
      <c r="E13" s="18">
        <f>+'[4]Movilidad Carga de datos'!E10</f>
        <v>61430.0267927502</v>
      </c>
      <c r="F13" s="19">
        <f>+'[4]Movilidad Carga de datos'!F10</f>
        <v>1.2378951055073986</v>
      </c>
      <c r="G13" s="20">
        <f>+'[4]Movilidad Carga de datos'!G10</f>
        <v>3625</v>
      </c>
      <c r="H13" s="18">
        <f>+'[4]Movilidad Carga de datos'!H10</f>
        <v>61924.84606896552</v>
      </c>
      <c r="I13" s="19">
        <f>+'[4]Movilidad Carga de datos'!I10</f>
        <v>0.8871724137931034</v>
      </c>
      <c r="J13" s="20">
        <f>+'[4]Movilidad Carga de datos'!J10</f>
        <v>7796</v>
      </c>
      <c r="K13" s="18">
        <f>+'[4]Movilidad Carga de datos'!K10</f>
        <v>61199.944715238584</v>
      </c>
      <c r="L13" s="19">
        <f>+'[4]Movilidad Carga de datos'!L10</f>
        <v>1.400974858902001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tr">
        <f>+'[4]com abi cerr'!$J$1&amp;'[4]Movilidad Carga de datos'!C11&amp;'[4]com abi cerr'!$K$1</f>
        <v>      de 45 a 49 años</v>
      </c>
      <c r="C14" s="21">
        <f>+'[4]Movilidad Carga de datos'!D11</f>
        <v>9157</v>
      </c>
      <c r="D14" s="22">
        <f>+C14/$C$66</f>
        <v>0.05697238174046675</v>
      </c>
      <c r="E14" s="18">
        <f>+'[4]Movilidad Carga de datos'!E11</f>
        <v>65324.234356230205</v>
      </c>
      <c r="F14" s="19">
        <f>+'[4]Movilidad Carga de datos'!F11</f>
        <v>1.2904881511412034</v>
      </c>
      <c r="G14" s="20">
        <f>+'[4]Movilidad Carga de datos'!G11</f>
        <v>2880</v>
      </c>
      <c r="H14" s="18">
        <f>+'[4]Movilidad Carga de datos'!H11</f>
        <v>62598.18680555555</v>
      </c>
      <c r="I14" s="19">
        <f>+'[4]Movilidad Carga de datos'!I11</f>
        <v>0.7993055555555556</v>
      </c>
      <c r="J14" s="20">
        <f>+'[4]Movilidad Carga de datos'!J11</f>
        <v>6277</v>
      </c>
      <c r="K14" s="18">
        <f>+'[4]Movilidad Carga de datos'!K11</f>
        <v>66574.99394615262</v>
      </c>
      <c r="L14" s="19">
        <f>+'[4]Movilidad Carga de datos'!L11</f>
        <v>1.5158515214274335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tr">
        <f>+'[4]com abi cerr'!$J$1&amp;'[4]Movilidad Carga de datos'!C12&amp;'[4]com abi cerr'!$K$1</f>
        <v>      de 50 a 54 años</v>
      </c>
      <c r="C15" s="21">
        <f>+'[4]Movilidad Carga de datos'!D12</f>
        <v>6581</v>
      </c>
      <c r="D15" s="22">
        <f>+C15/$C$67</f>
        <v>0.05063125581824756</v>
      </c>
      <c r="E15" s="18">
        <f>+'[4]Movilidad Carga de datos'!E12</f>
        <v>70070.04087524692</v>
      </c>
      <c r="F15" s="19">
        <f>+'[4]Movilidad Carga de datos'!F12</f>
        <v>1.1841665400395076</v>
      </c>
      <c r="G15" s="20">
        <f>+'[4]Movilidad Carga de datos'!G12</f>
        <v>2065</v>
      </c>
      <c r="H15" s="18">
        <f>+'[4]Movilidad Carga de datos'!H12</f>
        <v>66957.16416464892</v>
      </c>
      <c r="I15" s="19">
        <f>+'[4]Movilidad Carga de datos'!I12</f>
        <v>0.6682808716707022</v>
      </c>
      <c r="J15" s="20">
        <f>+'[4]Movilidad Carga de datos'!J12</f>
        <v>4516</v>
      </c>
      <c r="K15" s="18">
        <f>+'[4]Movilidad Carga de datos'!K12</f>
        <v>71493.44464127546</v>
      </c>
      <c r="L15" s="19">
        <f>+'[4]Movilidad Carga de datos'!L12</f>
        <v>1.4200620017714791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tr">
        <f>+'[4]com abi cerr'!$J$1&amp;'[4]Movilidad Carga de datos'!C13&amp;'[4]com abi cerr'!$K$1</f>
        <v>      de 55 a 59 años</v>
      </c>
      <c r="C16" s="21">
        <f>+'[4]Movilidad Carga de datos'!D13</f>
        <v>4498</v>
      </c>
      <c r="D16" s="22">
        <f>+C16/$C$68</f>
        <v>0.044915770448258986</v>
      </c>
      <c r="E16" s="18">
        <f>+'[4]Movilidad Carga de datos'!E13</f>
        <v>73967.49466429524</v>
      </c>
      <c r="F16" s="19">
        <f>+'[4]Movilidad Carga de datos'!F13</f>
        <v>0.9190751445086706</v>
      </c>
      <c r="G16" s="20">
        <f>+'[4]Movilidad Carga de datos'!G13</f>
        <v>1510</v>
      </c>
      <c r="H16" s="18">
        <f>+'[4]Movilidad Carga de datos'!H13</f>
        <v>68391.8119205298</v>
      </c>
      <c r="I16" s="19">
        <f>+'[4]Movilidad Carga de datos'!I13</f>
        <v>0.4304635761589404</v>
      </c>
      <c r="J16" s="20">
        <f>+'[4]Movilidad Carga de datos'!J13</f>
        <v>2988</v>
      </c>
      <c r="K16" s="18">
        <f>+'[4]Movilidad Carga de datos'!K13</f>
        <v>76785.19243641231</v>
      </c>
      <c r="L16" s="19">
        <f>+'[4]Movilidad Carga de datos'!L13</f>
        <v>1.1659973226238287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tr">
        <f>+'[4]com abi cerr'!$J$1&amp;'[4]Movilidad Carga de datos'!C14&amp;'[4]com abi cerr'!$K$1</f>
        <v>      de 60 a 64 años</v>
      </c>
      <c r="C17" s="21">
        <f>+'[4]Movilidad Carga de datos'!D14</f>
        <v>3844</v>
      </c>
      <c r="D17" s="22">
        <f>+C17/$C$69</f>
        <v>0.05580801114998766</v>
      </c>
      <c r="E17" s="18">
        <f>+'[4]Movilidad Carga de datos'!E14</f>
        <v>81028.28642039542</v>
      </c>
      <c r="F17" s="19">
        <f>+'[4]Movilidad Carga de datos'!F14</f>
        <v>0.6602497398543185</v>
      </c>
      <c r="G17" s="20">
        <f>+'[4]Movilidad Carga de datos'!G14</f>
        <v>1631</v>
      </c>
      <c r="H17" s="18">
        <f>+'[4]Movilidad Carga de datos'!H14</f>
        <v>70206.92826486818</v>
      </c>
      <c r="I17" s="19">
        <f>+'[4]Movilidad Carga de datos'!I14</f>
        <v>0.2679337829552422</v>
      </c>
      <c r="J17" s="20">
        <f>+'[4]Movilidad Carga de datos'!J14</f>
        <v>2213</v>
      </c>
      <c r="K17" s="18">
        <f>+'[4]Movilidad Carga de datos'!K14</f>
        <v>89003.72028920018</v>
      </c>
      <c r="L17" s="19">
        <f>+'[4]Movilidad Carga de datos'!L14</f>
        <v>0.9493899683687302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tr">
        <f>+'[4]com abi cerr'!$J$1&amp;'[4]Movilidad Carga de datos'!C15&amp;'[4]com abi cerr'!$K$1</f>
        <v>      de 65 y más años</v>
      </c>
      <c r="C18" s="24">
        <f>+'[4]Movilidad Carga de datos'!D15</f>
        <v>4577</v>
      </c>
      <c r="D18" s="25">
        <f>+C18/$C$70</f>
        <v>0.05178128995033431</v>
      </c>
      <c r="E18" s="26">
        <f>+'[4]Movilidad Carga de datos'!E15</f>
        <v>103248.39217828272</v>
      </c>
      <c r="F18" s="27">
        <f>+'[4]Movilidad Carga de datos'!F15</f>
        <v>0.5064452698273979</v>
      </c>
      <c r="G18" s="28">
        <f>+'[4]Movilidad Carga de datos'!G15</f>
        <v>1534</v>
      </c>
      <c r="H18" s="26">
        <f>+'[4]Movilidad Carga de datos'!H15</f>
        <v>81927.14146023468</v>
      </c>
      <c r="I18" s="27">
        <f>+'[4]Movilidad Carga de datos'!I15</f>
        <v>0.0788787483702738</v>
      </c>
      <c r="J18" s="28">
        <f>+'[4]Movilidad Carga de datos'!J15</f>
        <v>3043</v>
      </c>
      <c r="K18" s="26">
        <f>+'[4]Movilidad Carga de datos'!K15</f>
        <v>113996.60072297075</v>
      </c>
      <c r="L18" s="27">
        <f>+'[4]Movilidad Carga de datos'!L15</f>
        <v>0.7219848833388104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f>+'[4]Movilidad Carga de datos'!D16</f>
        <v>115123</v>
      </c>
      <c r="D19" s="31">
        <f>+C19/$C$71</f>
        <v>0.08023509552759543</v>
      </c>
      <c r="E19" s="32">
        <f>+'[4]Movilidad Carga de datos'!E16</f>
        <v>54080.799301616535</v>
      </c>
      <c r="F19" s="33">
        <f>+'[4]Movilidad Carga de datos'!F16</f>
        <v>0.6989567679785968</v>
      </c>
      <c r="G19" s="34">
        <f>+'[4]Movilidad Carga de datos'!G16</f>
        <v>37193</v>
      </c>
      <c r="H19" s="32">
        <f>+'[4]Movilidad Carga de datos'!H16</f>
        <v>60449.10501976178</v>
      </c>
      <c r="I19" s="33">
        <f>+'[4]Movilidad Carga de datos'!I16</f>
        <v>0.558088887693921</v>
      </c>
      <c r="J19" s="34">
        <f>+'[4]Movilidad Carga de datos'!J16</f>
        <v>77930</v>
      </c>
      <c r="K19" s="32">
        <f>+'[4]Movilidad Carga de datos'!K16</f>
        <v>51041.45127678686</v>
      </c>
      <c r="L19" s="33">
        <f>+'[4]Movilidad Carga de datos'!L16</f>
        <v>0.7661876042602336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tr">
        <f>"B.- Entran al sistema isapre: Número de cotizantes que NO ESTABAN en "&amp;'[4]com abi cerr'!B8&amp;" "&amp;'[4]com abi cerr'!C4&amp;" y ESTÁN en "&amp;'[4]com abi cerr'!B8&amp;" "&amp;'[4]com abi cerr'!C3&amp;" "</f>
        <v>B.- Entran al sistema isapre: Número de cotizantes que NO ESTABAN en octubre 2009 y ESTÁN en octubre 2010 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tr">
        <f>+B8</f>
        <v>      de 00 a 19 años</v>
      </c>
      <c r="C21" s="16">
        <f>+'[4]Movilidad Carga de datos'!D29</f>
        <v>5486</v>
      </c>
      <c r="D21" s="17">
        <f>+C21/$C$60</f>
        <v>0.6715632268331497</v>
      </c>
      <c r="E21" s="18">
        <f>+'[4]Movilidad Carga de datos'!E29</f>
        <v>26731.579110462997</v>
      </c>
      <c r="F21" s="19">
        <f>+'[4]Movilidad Carga de datos'!F29</f>
        <v>0.05924170616113744</v>
      </c>
      <c r="G21" s="20">
        <f>+'[4]Movilidad Carga de datos'!G29</f>
        <v>936</v>
      </c>
      <c r="H21" s="18">
        <f>+'[4]Movilidad Carga de datos'!H29</f>
        <v>29082.666666666668</v>
      </c>
      <c r="I21" s="19">
        <f>+'[4]Movilidad Carga de datos'!I29</f>
        <v>0.10897435897435898</v>
      </c>
      <c r="J21" s="20">
        <f>+'[4]Movilidad Carga de datos'!J29</f>
        <v>4550</v>
      </c>
      <c r="K21" s="18">
        <f>+'[4]Movilidad Carga de datos'!K29</f>
        <v>26247.926813186812</v>
      </c>
      <c r="L21" s="19">
        <f>+'[4]Movilidad Carga de datos'!L29</f>
        <v>0.04901098901098901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tr">
        <f aca="true" t="shared" si="0" ref="B22:B31">+B9</f>
        <v>      de 20 a 24 años</v>
      </c>
      <c r="C22" s="21">
        <f>+'[4]Movilidad Carga de datos'!D30</f>
        <v>30448</v>
      </c>
      <c r="D22" s="22">
        <f>+C22/$C$61</f>
        <v>0.42048279290725293</v>
      </c>
      <c r="E22" s="18">
        <f>+'[4]Movilidad Carga de datos'!E30</f>
        <v>36204.60976090383</v>
      </c>
      <c r="F22" s="19">
        <f>+'[4]Movilidad Carga de datos'!F30</f>
        <v>0.1250656857593274</v>
      </c>
      <c r="G22" s="20">
        <f>+'[4]Movilidad Carga de datos'!G30</f>
        <v>7796</v>
      </c>
      <c r="H22" s="18">
        <f>+'[4]Movilidad Carga de datos'!H30</f>
        <v>45439.836582863005</v>
      </c>
      <c r="I22" s="19">
        <f>+'[4]Movilidad Carga de datos'!I30</f>
        <v>0.11544381734222678</v>
      </c>
      <c r="J22" s="20">
        <f>+'[4]Movilidad Carga de datos'!J30</f>
        <v>22652</v>
      </c>
      <c r="K22" s="18">
        <f>+'[4]Movilidad Carga de datos'!K30</f>
        <v>33026.17835069751</v>
      </c>
      <c r="L22" s="19">
        <f>+'[4]Movilidad Carga de datos'!L30</f>
        <v>0.12837718523750663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tr">
        <f t="shared" si="0"/>
        <v>      de 25 a 29 años</v>
      </c>
      <c r="C23" s="21">
        <f>+'[4]Movilidad Carga de datos'!D31</f>
        <v>48118</v>
      </c>
      <c r="D23" s="22">
        <f>+C23/$C$62</f>
        <v>0.25053759521813607</v>
      </c>
      <c r="E23" s="18">
        <f>+'[4]Movilidad Carga de datos'!E31</f>
        <v>51045.38220624298</v>
      </c>
      <c r="F23" s="19">
        <f>+'[4]Movilidad Carga de datos'!F31</f>
        <v>0.22137245937071368</v>
      </c>
      <c r="G23" s="20">
        <f>+'[4]Movilidad Carga de datos'!G31</f>
        <v>18216</v>
      </c>
      <c r="H23" s="18">
        <f>+'[4]Movilidad Carga de datos'!H31</f>
        <v>56920.742424242424</v>
      </c>
      <c r="I23" s="19">
        <f>+'[4]Movilidad Carga de datos'!I31</f>
        <v>0.1629336846728151</v>
      </c>
      <c r="J23" s="20">
        <f>+'[4]Movilidad Carga de datos'!J31</f>
        <v>29902</v>
      </c>
      <c r="K23" s="18">
        <f>+'[4]Movilidad Carga de datos'!K31</f>
        <v>47466.171393217846</v>
      </c>
      <c r="L23" s="19">
        <f>+'[4]Movilidad Carga de datos'!L31</f>
        <v>0.25697277774061933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tr">
        <f t="shared" si="0"/>
        <v>      de 30 a 34 años</v>
      </c>
      <c r="C24" s="21">
        <f>+'[4]Movilidad Carga de datos'!D32</f>
        <v>27151</v>
      </c>
      <c r="D24" s="22">
        <f>+C24/$C$63</f>
        <v>0.12225444197292941</v>
      </c>
      <c r="E24" s="18">
        <f>+'[4]Movilidad Carga de datos'!E32</f>
        <v>59606.28485138669</v>
      </c>
      <c r="F24" s="19">
        <f>+'[4]Movilidad Carga de datos'!F32</f>
        <v>0.4607933409450849</v>
      </c>
      <c r="G24" s="20">
        <f>+'[4]Movilidad Carga de datos'!G32</f>
        <v>9431</v>
      </c>
      <c r="H24" s="18">
        <f>+'[4]Movilidad Carga de datos'!H32</f>
        <v>65697.9005407698</v>
      </c>
      <c r="I24" s="19">
        <f>+'[4]Movilidad Carga de datos'!I32</f>
        <v>0.336337610009543</v>
      </c>
      <c r="J24" s="20">
        <f>+'[4]Movilidad Carga de datos'!J32</f>
        <v>17720</v>
      </c>
      <c r="K24" s="18">
        <f>+'[4]Movilidad Carga de datos'!K32</f>
        <v>56364.18397291197</v>
      </c>
      <c r="L24" s="19">
        <f>+'[4]Movilidad Carga de datos'!L32</f>
        <v>0.5270316027088036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tr">
        <f t="shared" si="0"/>
        <v>      de 35 a 39 años</v>
      </c>
      <c r="C25" s="21">
        <f>+'[4]Movilidad Carga de datos'!D33</f>
        <v>17957</v>
      </c>
      <c r="D25" s="22">
        <f>+C25/$C$64</f>
        <v>0.08332405293538987</v>
      </c>
      <c r="E25" s="18">
        <f>+'[4]Movilidad Carga de datos'!E33</f>
        <v>64865.00395388985</v>
      </c>
      <c r="F25" s="19">
        <f>+'[4]Movilidad Carga de datos'!F33</f>
        <v>0.728128306509996</v>
      </c>
      <c r="G25" s="20">
        <f>+'[4]Movilidad Carga de datos'!G33</f>
        <v>6017</v>
      </c>
      <c r="H25" s="18">
        <f>+'[4]Movilidad Carga de datos'!H33</f>
        <v>68490.22087418979</v>
      </c>
      <c r="I25" s="19">
        <f>+'[4]Movilidad Carga de datos'!I33</f>
        <v>0.55476150905767</v>
      </c>
      <c r="J25" s="20">
        <f>+'[4]Movilidad Carga de datos'!J33</f>
        <v>11940</v>
      </c>
      <c r="K25" s="18">
        <f>+'[4]Movilidad Carga de datos'!K33</f>
        <v>63038.125376884425</v>
      </c>
      <c r="L25" s="19">
        <f>+'[4]Movilidad Carga de datos'!L33</f>
        <v>0.8154941373534338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tr">
        <f t="shared" si="0"/>
        <v>      de 40 a 44 años</v>
      </c>
      <c r="C26" s="21">
        <f>+'[4]Movilidad Carga de datos'!D34</f>
        <v>11780</v>
      </c>
      <c r="D26" s="22">
        <f>+C26/$C$65</f>
        <v>0.06675431239658182</v>
      </c>
      <c r="E26" s="18">
        <f>+'[4]Movilidad Carga de datos'!E34</f>
        <v>66695.2162139219</v>
      </c>
      <c r="F26" s="19">
        <f>+'[4]Movilidad Carga de datos'!F34</f>
        <v>0.8746179966044143</v>
      </c>
      <c r="G26" s="20">
        <f>+'[4]Movilidad Carga de datos'!G34</f>
        <v>4049</v>
      </c>
      <c r="H26" s="18">
        <f>+'[4]Movilidad Carga de datos'!H34</f>
        <v>65354.182020251916</v>
      </c>
      <c r="I26" s="19">
        <f>+'[4]Movilidad Carga de datos'!I34</f>
        <v>0.6688071128673747</v>
      </c>
      <c r="J26" s="20">
        <f>+'[4]Movilidad Carga de datos'!J34</f>
        <v>7731</v>
      </c>
      <c r="K26" s="18">
        <f>+'[4]Movilidad Carga de datos'!K34</f>
        <v>67397.56357521666</v>
      </c>
      <c r="L26" s="19">
        <f>+'[4]Movilidad Carga de datos'!L34</f>
        <v>0.9824084853188462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tr">
        <f t="shared" si="0"/>
        <v>      de 45 a 49 años</v>
      </c>
      <c r="C27" s="21">
        <f>+'[4]Movilidad Carga de datos'!D35</f>
        <v>8985</v>
      </c>
      <c r="D27" s="22">
        <f>+C27/$C$66</f>
        <v>0.05590224417801614</v>
      </c>
      <c r="E27" s="18">
        <f>+'[4]Movilidad Carga de datos'!E35</f>
        <v>67523.53121869783</v>
      </c>
      <c r="F27" s="19">
        <f>+'[4]Movilidad Carga de datos'!F35</f>
        <v>0.9051752921535893</v>
      </c>
      <c r="G27" s="20">
        <f>+'[4]Movilidad Carga de datos'!G35</f>
        <v>3020</v>
      </c>
      <c r="H27" s="18">
        <f>+'[4]Movilidad Carga de datos'!H35</f>
        <v>64480.211589403974</v>
      </c>
      <c r="I27" s="19">
        <f>+'[4]Movilidad Carga de datos'!I35</f>
        <v>0.6486754966887417</v>
      </c>
      <c r="J27" s="20">
        <f>+'[4]Movilidad Carga de datos'!J35</f>
        <v>5965</v>
      </c>
      <c r="K27" s="18">
        <f>+'[4]Movilidad Carga de datos'!K35</f>
        <v>69064.32338642079</v>
      </c>
      <c r="L27" s="19">
        <f>+'[4]Movilidad Carga de datos'!L35</f>
        <v>1.035037720033529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tr">
        <f t="shared" si="0"/>
        <v>      de 50 a 54 años</v>
      </c>
      <c r="C28" s="21">
        <f>+'[4]Movilidad Carga de datos'!D36</f>
        <v>5811</v>
      </c>
      <c r="D28" s="22">
        <f>+C28/$C$67</f>
        <v>0.04470722193585117</v>
      </c>
      <c r="E28" s="18">
        <f>+'[4]Movilidad Carga de datos'!E36</f>
        <v>72210.93942522802</v>
      </c>
      <c r="F28" s="19">
        <f>+'[4]Movilidad Carga de datos'!F36</f>
        <v>0.8029599036310445</v>
      </c>
      <c r="G28" s="20">
        <f>+'[4]Movilidad Carga de datos'!G36</f>
        <v>2004</v>
      </c>
      <c r="H28" s="18">
        <f>+'[4]Movilidad Carga de datos'!H36</f>
        <v>67532.1876247505</v>
      </c>
      <c r="I28" s="19">
        <f>+'[4]Movilidad Carga de datos'!I36</f>
        <v>0.4870259481037924</v>
      </c>
      <c r="J28" s="20">
        <f>+'[4]Movilidad Carga de datos'!J36</f>
        <v>3807</v>
      </c>
      <c r="K28" s="18">
        <f>+'[4]Movilidad Carga de datos'!K36</f>
        <v>74673.82847386393</v>
      </c>
      <c r="L28" s="19">
        <f>+'[4]Movilidad Carga de datos'!L36</f>
        <v>0.9692671394799054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tr">
        <f t="shared" si="0"/>
        <v>      de 55 a 59 años</v>
      </c>
      <c r="C29" s="21">
        <f>+'[4]Movilidad Carga de datos'!D37</f>
        <v>3004</v>
      </c>
      <c r="D29" s="22">
        <f>+C29/$C$68</f>
        <v>0.029997104141078257</v>
      </c>
      <c r="E29" s="18">
        <f>+'[4]Movilidad Carga de datos'!E37</f>
        <v>77599.20938748335</v>
      </c>
      <c r="F29" s="19">
        <f>+'[4]Movilidad Carga de datos'!F37</f>
        <v>0.627496671105193</v>
      </c>
      <c r="G29" s="20">
        <f>+'[4]Movilidad Carga de datos'!G37</f>
        <v>1110</v>
      </c>
      <c r="H29" s="18">
        <f>+'[4]Movilidad Carga de datos'!H37</f>
        <v>70757.53333333334</v>
      </c>
      <c r="I29" s="19">
        <f>+'[4]Movilidad Carga de datos'!I37</f>
        <v>0.34594594594594597</v>
      </c>
      <c r="J29" s="20">
        <f>+'[4]Movilidad Carga de datos'!J37</f>
        <v>1894</v>
      </c>
      <c r="K29" s="18">
        <f>+'[4]Movilidad Carga de datos'!K37</f>
        <v>81608.85058078142</v>
      </c>
      <c r="L29" s="19">
        <f>+'[4]Movilidad Carga de datos'!L37</f>
        <v>0.7925026399155227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tr">
        <f t="shared" si="0"/>
        <v>      de 60 a 64 años</v>
      </c>
      <c r="C30" s="21">
        <f>+'[4]Movilidad Carga de datos'!D38</f>
        <v>1330</v>
      </c>
      <c r="D30" s="22">
        <f>+C30/$C$69</f>
        <v>0.019309223420781372</v>
      </c>
      <c r="E30" s="18">
        <f>+'[4]Movilidad Carga de datos'!E38</f>
        <v>78593.28496240602</v>
      </c>
      <c r="F30" s="19">
        <f>+'[4]Movilidad Carga de datos'!F38</f>
        <v>0.38345864661654133</v>
      </c>
      <c r="G30" s="20">
        <f>+'[4]Movilidad Carga de datos'!G38</f>
        <v>680</v>
      </c>
      <c r="H30" s="18">
        <f>+'[4]Movilidad Carga de datos'!H38</f>
        <v>62458.92352941177</v>
      </c>
      <c r="I30" s="19">
        <f>+'[4]Movilidad Carga de datos'!I38</f>
        <v>0.1514705882352941</v>
      </c>
      <c r="J30" s="20">
        <f>+'[4]Movilidad Carga de datos'!J38</f>
        <v>650</v>
      </c>
      <c r="K30" s="18">
        <f>+'[4]Movilidad Carga de datos'!K38</f>
        <v>95472.30923076923</v>
      </c>
      <c r="L30" s="19">
        <f>+'[4]Movilidad Carga de datos'!L38</f>
        <v>0.6261538461538462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tr">
        <f t="shared" si="0"/>
        <v>      de 65 y más años</v>
      </c>
      <c r="C31" s="24">
        <f>+'[4]Movilidad Carga de datos'!D39</f>
        <v>737</v>
      </c>
      <c r="D31" s="25">
        <f>+C31/$C$70</f>
        <v>0.008337952959011664</v>
      </c>
      <c r="E31" s="26">
        <f>+'[4]Movilidad Carga de datos'!E39</f>
        <v>66871.8697421981</v>
      </c>
      <c r="F31" s="27">
        <f>+'[4]Movilidad Carga de datos'!F39</f>
        <v>0.10719131614654002</v>
      </c>
      <c r="G31" s="28">
        <f>+'[4]Movilidad Carga de datos'!G39</f>
        <v>639</v>
      </c>
      <c r="H31" s="26">
        <f>+'[4]Movilidad Carga de datos'!H39</f>
        <v>57047.255086071986</v>
      </c>
      <c r="I31" s="27">
        <f>+'[4]Movilidad Carga de datos'!I39</f>
        <v>0.06103286384976526</v>
      </c>
      <c r="J31" s="28">
        <f>+'[4]Movilidad Carga de datos'!J39</f>
        <v>98</v>
      </c>
      <c r="K31" s="26">
        <f>+'[4]Movilidad Carga de datos'!K39</f>
        <v>130932.36734693877</v>
      </c>
      <c r="L31" s="27">
        <f>+'[4]Movilidad Carga de datos'!L39</f>
        <v>0.40816326530612246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tr">
        <f>+B58</f>
        <v>         Total</v>
      </c>
      <c r="C32" s="30">
        <f>+'[4]Movilidad Carga de datos'!D40</f>
        <v>160807</v>
      </c>
      <c r="D32" s="31">
        <f>+C32/$C$71</f>
        <v>0.11207460721581299</v>
      </c>
      <c r="E32" s="32">
        <f>+'[4]Movilidad Carga de datos'!E40</f>
        <v>54022.948155242</v>
      </c>
      <c r="F32" s="33">
        <f>+'[4]Movilidad Carga de datos'!F40</f>
        <v>0.41010030657869373</v>
      </c>
      <c r="G32" s="34">
        <f>+'[4]Movilidad Carga de datos'!G40</f>
        <v>53898</v>
      </c>
      <c r="H32" s="32">
        <f>+'[4]Movilidad Carga de datos'!H40</f>
        <v>59412.05790567368</v>
      </c>
      <c r="I32" s="33">
        <f>+'[4]Movilidad Carga de datos'!I40</f>
        <v>0.3088982893613863</v>
      </c>
      <c r="J32" s="34">
        <f>+'[4]Movilidad Carga de datos'!J40</f>
        <v>106909</v>
      </c>
      <c r="K32" s="32">
        <f>+'[4]Movilidad Carga de datos'!K40</f>
        <v>51306.03716244657</v>
      </c>
      <c r="L32" s="33">
        <f>+'[4]Movilidad Carga de datos'!L40</f>
        <v>0.461121140409133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tr">
        <f>"C.- Diferencias entre los que entran al sistema isapre y los que abandonan el sistema isapre (A menos B)"</f>
        <v>C.- Diferencias entre los que entran al sistema isapre y los que abandonan el sistema isapre (A menos B)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tr">
        <f>+B21</f>
        <v>      de 00 a 19 años</v>
      </c>
      <c r="C34" s="37">
        <f aca="true" t="shared" si="1" ref="C34:L45">+C21-C8</f>
        <v>2873</v>
      </c>
      <c r="D34" s="38"/>
      <c r="E34" s="39">
        <f t="shared" si="1"/>
        <v>3369.3070094297036</v>
      </c>
      <c r="F34" s="40">
        <f t="shared" si="1"/>
        <v>-0.006583016380003012</v>
      </c>
      <c r="G34" s="41">
        <f t="shared" si="1"/>
        <v>438</v>
      </c>
      <c r="H34" s="39">
        <f t="shared" si="1"/>
        <v>3410.5180722891564</v>
      </c>
      <c r="I34" s="40">
        <f t="shared" si="1"/>
        <v>-0.027571825764596852</v>
      </c>
      <c r="J34" s="41">
        <f t="shared" si="1"/>
        <v>2435</v>
      </c>
      <c r="K34" s="39">
        <f t="shared" si="1"/>
        <v>3429.540524770735</v>
      </c>
      <c r="L34" s="40">
        <f t="shared" si="1"/>
        <v>-0.0001615878211622887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tr">
        <f aca="true" t="shared" si="2" ref="B35:B44">+B22</f>
        <v>      de 20 a 24 años</v>
      </c>
      <c r="C35" s="42">
        <f t="shared" si="1"/>
        <v>14477</v>
      </c>
      <c r="D35" s="39"/>
      <c r="E35" s="39">
        <f t="shared" si="1"/>
        <v>7763.927649577054</v>
      </c>
      <c r="F35" s="40">
        <f t="shared" si="1"/>
        <v>-0.03196893949895324</v>
      </c>
      <c r="G35" s="41">
        <f t="shared" si="1"/>
        <v>4272</v>
      </c>
      <c r="H35" s="39">
        <f t="shared" si="1"/>
        <v>6794.252871171746</v>
      </c>
      <c r="I35" s="40">
        <f t="shared" si="1"/>
        <v>-0.1223541395249696</v>
      </c>
      <c r="J35" s="41">
        <f t="shared" si="1"/>
        <v>10205</v>
      </c>
      <c r="K35" s="39">
        <f t="shared" si="1"/>
        <v>7474.712374960385</v>
      </c>
      <c r="L35" s="40">
        <f t="shared" si="1"/>
        <v>-0.005791690796879162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tr">
        <f t="shared" si="2"/>
        <v>      de 25 a 29 años</v>
      </c>
      <c r="C36" s="42">
        <f t="shared" si="1"/>
        <v>26067</v>
      </c>
      <c r="D36" s="39"/>
      <c r="E36" s="39">
        <f t="shared" si="1"/>
        <v>9717.739559650989</v>
      </c>
      <c r="F36" s="40">
        <f t="shared" si="1"/>
        <v>-0.12355520830875663</v>
      </c>
      <c r="G36" s="41">
        <f t="shared" si="1"/>
        <v>10675</v>
      </c>
      <c r="H36" s="39">
        <f t="shared" si="1"/>
        <v>4599.328553403015</v>
      </c>
      <c r="I36" s="40">
        <f t="shared" si="1"/>
        <v>-0.20478942897259</v>
      </c>
      <c r="J36" s="41">
        <f t="shared" si="1"/>
        <v>15392</v>
      </c>
      <c r="K36" s="39">
        <f t="shared" si="1"/>
        <v>11852.107506243345</v>
      </c>
      <c r="L36" s="40">
        <f t="shared" si="1"/>
        <v>-0.07610785630486655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tr">
        <f t="shared" si="2"/>
        <v>      de 30 a 34 años</v>
      </c>
      <c r="C37" s="42">
        <f t="shared" si="1"/>
        <v>8263</v>
      </c>
      <c r="D37" s="39"/>
      <c r="E37" s="39">
        <f t="shared" si="1"/>
        <v>5964.333824279536</v>
      </c>
      <c r="F37" s="40">
        <f t="shared" si="1"/>
        <v>-0.1804074214437334</v>
      </c>
      <c r="G37" s="41">
        <f t="shared" si="1"/>
        <v>2440</v>
      </c>
      <c r="H37" s="39">
        <f t="shared" si="1"/>
        <v>14.476137966194074</v>
      </c>
      <c r="I37" s="40">
        <f t="shared" si="1"/>
        <v>-0.2826010253788135</v>
      </c>
      <c r="J37" s="41">
        <f t="shared" si="1"/>
        <v>5823</v>
      </c>
      <c r="K37" s="39">
        <f t="shared" si="1"/>
        <v>9798.129421344347</v>
      </c>
      <c r="L37" s="40">
        <f t="shared" si="1"/>
        <v>-0.1272509895413435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tr">
        <f t="shared" si="2"/>
        <v>      de 35 a 39 años</v>
      </c>
      <c r="C38" s="42">
        <f t="shared" si="1"/>
        <v>2435</v>
      </c>
      <c r="D38" s="39"/>
      <c r="E38" s="39">
        <f t="shared" si="1"/>
        <v>6333.6688166652675</v>
      </c>
      <c r="F38" s="40">
        <f t="shared" si="1"/>
        <v>-0.2595665781698132</v>
      </c>
      <c r="G38" s="41">
        <f t="shared" si="1"/>
        <v>623</v>
      </c>
      <c r="H38" s="39">
        <f t="shared" si="1"/>
        <v>1919.784463362943</v>
      </c>
      <c r="I38" s="40">
        <f t="shared" si="1"/>
        <v>-0.3063805005826712</v>
      </c>
      <c r="J38" s="41">
        <f t="shared" si="1"/>
        <v>1812</v>
      </c>
      <c r="K38" s="39">
        <f t="shared" si="1"/>
        <v>8788.278417958674</v>
      </c>
      <c r="L38" s="40">
        <f t="shared" si="1"/>
        <v>-0.2396006493764241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tr">
        <f t="shared" si="2"/>
        <v>      de 40 a 44 años</v>
      </c>
      <c r="C39" s="42">
        <f t="shared" si="1"/>
        <v>359</v>
      </c>
      <c r="D39" s="39"/>
      <c r="E39" s="39">
        <f t="shared" si="1"/>
        <v>5265.189421171701</v>
      </c>
      <c r="F39" s="40">
        <f t="shared" si="1"/>
        <v>-0.36327710890298426</v>
      </c>
      <c r="G39" s="41">
        <f t="shared" si="1"/>
        <v>424</v>
      </c>
      <c r="H39" s="39">
        <f t="shared" si="1"/>
        <v>3429.335951286397</v>
      </c>
      <c r="I39" s="40">
        <f t="shared" si="1"/>
        <v>-0.2183653009257287</v>
      </c>
      <c r="J39" s="41">
        <f t="shared" si="1"/>
        <v>-65</v>
      </c>
      <c r="K39" s="39">
        <f t="shared" si="1"/>
        <v>6197.618859978073</v>
      </c>
      <c r="L39" s="40">
        <f t="shared" si="1"/>
        <v>-0.41856637358315485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tr">
        <f t="shared" si="2"/>
        <v>      de 45 a 49 años</v>
      </c>
      <c r="C40" s="42">
        <f t="shared" si="1"/>
        <v>-172</v>
      </c>
      <c r="D40" s="39"/>
      <c r="E40" s="39">
        <f t="shared" si="1"/>
        <v>2199.2968624676214</v>
      </c>
      <c r="F40" s="40">
        <f t="shared" si="1"/>
        <v>-0.38531285898761414</v>
      </c>
      <c r="G40" s="41">
        <f t="shared" si="1"/>
        <v>140</v>
      </c>
      <c r="H40" s="39">
        <f t="shared" si="1"/>
        <v>1882.024783848421</v>
      </c>
      <c r="I40" s="40">
        <f t="shared" si="1"/>
        <v>-0.1506300588668139</v>
      </c>
      <c r="J40" s="41">
        <f t="shared" si="1"/>
        <v>-312</v>
      </c>
      <c r="K40" s="39">
        <f t="shared" si="1"/>
        <v>2489.329440268164</v>
      </c>
      <c r="L40" s="40">
        <f t="shared" si="1"/>
        <v>-0.4808138013939045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tr">
        <f t="shared" si="2"/>
        <v>      de 50 a 54 años</v>
      </c>
      <c r="C41" s="42">
        <f t="shared" si="1"/>
        <v>-770</v>
      </c>
      <c r="D41" s="39"/>
      <c r="E41" s="39">
        <f t="shared" si="1"/>
        <v>2140.898549981095</v>
      </c>
      <c r="F41" s="40">
        <f t="shared" si="1"/>
        <v>-0.3812066364084631</v>
      </c>
      <c r="G41" s="41">
        <f t="shared" si="1"/>
        <v>-61</v>
      </c>
      <c r="H41" s="39">
        <f t="shared" si="1"/>
        <v>575.0234601015836</v>
      </c>
      <c r="I41" s="40">
        <f t="shared" si="1"/>
        <v>-0.18125492356690975</v>
      </c>
      <c r="J41" s="41">
        <f t="shared" si="1"/>
        <v>-709</v>
      </c>
      <c r="K41" s="39">
        <f t="shared" si="1"/>
        <v>3180.3838325884717</v>
      </c>
      <c r="L41" s="40">
        <f t="shared" si="1"/>
        <v>-0.45079486229157373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tr">
        <f t="shared" si="2"/>
        <v>      de 55 a 59 años</v>
      </c>
      <c r="C42" s="42">
        <f t="shared" si="1"/>
        <v>-1494</v>
      </c>
      <c r="D42" s="39"/>
      <c r="E42" s="39">
        <f t="shared" si="1"/>
        <v>3631.71472318811</v>
      </c>
      <c r="F42" s="40">
        <f t="shared" si="1"/>
        <v>-0.29157847340347753</v>
      </c>
      <c r="G42" s="41">
        <f t="shared" si="1"/>
        <v>-400</v>
      </c>
      <c r="H42" s="39">
        <f t="shared" si="1"/>
        <v>2365.721412803541</v>
      </c>
      <c r="I42" s="40">
        <f t="shared" si="1"/>
        <v>-0.08451763021299441</v>
      </c>
      <c r="J42" s="41">
        <f t="shared" si="1"/>
        <v>-1094</v>
      </c>
      <c r="K42" s="39">
        <f t="shared" si="1"/>
        <v>4823.65814436911</v>
      </c>
      <c r="L42" s="40">
        <f t="shared" si="1"/>
        <v>-0.373494682708306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tr">
        <f t="shared" si="2"/>
        <v>      de 60 a 64 años</v>
      </c>
      <c r="C43" s="42">
        <f t="shared" si="1"/>
        <v>-2514</v>
      </c>
      <c r="D43" s="39"/>
      <c r="E43" s="39">
        <f t="shared" si="1"/>
        <v>-2435.001457989405</v>
      </c>
      <c r="F43" s="40">
        <f t="shared" si="1"/>
        <v>-0.2767910932377771</v>
      </c>
      <c r="G43" s="41">
        <f t="shared" si="1"/>
        <v>-951</v>
      </c>
      <c r="H43" s="39">
        <f t="shared" si="1"/>
        <v>-7748.004735456416</v>
      </c>
      <c r="I43" s="40">
        <f t="shared" si="1"/>
        <v>-0.11646319471994807</v>
      </c>
      <c r="J43" s="41">
        <f t="shared" si="1"/>
        <v>-1563</v>
      </c>
      <c r="K43" s="39">
        <f t="shared" si="1"/>
        <v>6468.588941569047</v>
      </c>
      <c r="L43" s="40">
        <f t="shared" si="1"/>
        <v>-0.32323612221488407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tr">
        <f t="shared" si="2"/>
        <v>      de 65 y más años</v>
      </c>
      <c r="C44" s="44">
        <f t="shared" si="1"/>
        <v>-3840</v>
      </c>
      <c r="D44" s="45"/>
      <c r="E44" s="45">
        <f t="shared" si="1"/>
        <v>-36376.52243608462</v>
      </c>
      <c r="F44" s="46">
        <f t="shared" si="1"/>
        <v>-0.39925395368085786</v>
      </c>
      <c r="G44" s="47">
        <f t="shared" si="1"/>
        <v>-895</v>
      </c>
      <c r="H44" s="45">
        <f t="shared" si="1"/>
        <v>-24879.886374162692</v>
      </c>
      <c r="I44" s="46">
        <f t="shared" si="1"/>
        <v>-0.01784588452050854</v>
      </c>
      <c r="J44" s="47">
        <f t="shared" si="1"/>
        <v>-2945</v>
      </c>
      <c r="K44" s="45">
        <f t="shared" si="1"/>
        <v>16935.766623968026</v>
      </c>
      <c r="L44" s="46">
        <f t="shared" si="1"/>
        <v>-0.31382161803268793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tr">
        <f>+B19</f>
        <v>         Total</v>
      </c>
      <c r="C45" s="48">
        <f t="shared" si="1"/>
        <v>45684</v>
      </c>
      <c r="D45" s="49"/>
      <c r="E45" s="49">
        <f t="shared" si="1"/>
        <v>-57.851146374538075</v>
      </c>
      <c r="F45" s="50">
        <f t="shared" si="1"/>
        <v>-0.2888564613999031</v>
      </c>
      <c r="G45" s="51">
        <f t="shared" si="1"/>
        <v>16705</v>
      </c>
      <c r="H45" s="49">
        <f t="shared" si="1"/>
        <v>-1037.0471140880982</v>
      </c>
      <c r="I45" s="50">
        <f t="shared" si="1"/>
        <v>-0.24919059833253465</v>
      </c>
      <c r="J45" s="51">
        <f t="shared" si="1"/>
        <v>28979</v>
      </c>
      <c r="K45" s="49">
        <f t="shared" si="1"/>
        <v>264.5858856597115</v>
      </c>
      <c r="L45" s="50">
        <f t="shared" si="1"/>
        <v>-0.3050664638511006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tr">
        <f>"D.- Movilizan en el sistema isapre: Número de cotizantes que se MOVILIZAN en el sistema isapre en los meses de "&amp;'[4]com abi cerr'!B8&amp;" "&amp;'[4]com abi cerr'!C4&amp;" y "&amp;'[4]com abi cerr'!B8&amp;" "&amp;'[4]com abi cerr'!C3</f>
        <v>D.- Movilizan en el sistema isapre: Número de cotizantes que se MOVILIZAN en el sistema isapre en los meses de octubre 2009 y octubre 2010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tr">
        <f>+B34</f>
        <v>      de 00 a 19 años</v>
      </c>
      <c r="C47" s="16">
        <f>+'[4]Movilidad Carga de datos'!D17</f>
        <v>119</v>
      </c>
      <c r="D47" s="17">
        <f>+C47/$C$60</f>
        <v>0.01456726649528706</v>
      </c>
      <c r="E47" s="18">
        <f>+'[4]Movilidad Carga de datos'!E17</f>
        <v>24981.495798319327</v>
      </c>
      <c r="F47" s="19">
        <f>+'[4]Movilidad Carga de datos'!F17</f>
        <v>0.058823529411764705</v>
      </c>
      <c r="G47" s="20">
        <f>+'[4]Movilidad Carga de datos'!G17</f>
        <v>27</v>
      </c>
      <c r="H47" s="18">
        <f>+'[4]Movilidad Carga de datos'!H17</f>
        <v>22260.444444444445</v>
      </c>
      <c r="I47" s="19">
        <f>+'[4]Movilidad Carga de datos'!I17</f>
        <v>0.14814814814814814</v>
      </c>
      <c r="J47" s="20">
        <f>+'[4]Movilidad Carga de datos'!J17</f>
        <v>92</v>
      </c>
      <c r="K47" s="18">
        <f>+'[4]Movilidad Carga de datos'!K17</f>
        <v>25780.065217391304</v>
      </c>
      <c r="L47" s="19">
        <f>+'[4]Movilidad Carga de datos'!L17</f>
        <v>0.03260869565217391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tr">
        <f aca="true" t="shared" si="3" ref="B48:B57">+B35</f>
        <v>      de 20 a 24 años</v>
      </c>
      <c r="C48" s="21">
        <f>+'[4]Movilidad Carga de datos'!D18</f>
        <v>4612</v>
      </c>
      <c r="D48" s="22">
        <f>+C48/$C$61</f>
        <v>0.06369110092249904</v>
      </c>
      <c r="E48" s="18">
        <f>+'[4]Movilidad Carga de datos'!E18</f>
        <v>38328.94687771032</v>
      </c>
      <c r="F48" s="19">
        <f>+'[4]Movilidad Carga de datos'!F18</f>
        <v>0.1530789245446661</v>
      </c>
      <c r="G48" s="20">
        <f>+'[4]Movilidad Carga de datos'!G18</f>
        <v>719</v>
      </c>
      <c r="H48" s="18">
        <f>+'[4]Movilidad Carga de datos'!H18</f>
        <v>47277.25173852573</v>
      </c>
      <c r="I48" s="19">
        <f>+'[4]Movilidad Carga de datos'!I18</f>
        <v>0.15159944367176634</v>
      </c>
      <c r="J48" s="20">
        <f>+'[4]Movilidad Carga de datos'!J18</f>
        <v>3893</v>
      </c>
      <c r="K48" s="18">
        <f>+'[4]Movilidad Carga de datos'!K18</f>
        <v>36676.280246596456</v>
      </c>
      <c r="L48" s="19">
        <f>+'[4]Movilidad Carga de datos'!L18</f>
        <v>0.15335217056254816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tr">
        <f t="shared" si="3"/>
        <v>      de 25 a 29 años</v>
      </c>
      <c r="C49" s="21">
        <f>+'[4]Movilidad Carga de datos'!D19</f>
        <v>16007</v>
      </c>
      <c r="D49" s="22">
        <f>+C49/$C$62</f>
        <v>0.0833441806944741</v>
      </c>
      <c r="E49" s="18">
        <f>+'[4]Movilidad Carga de datos'!E19</f>
        <v>60137.81395639408</v>
      </c>
      <c r="F49" s="19">
        <f>+'[4]Movilidad Carga de datos'!F19</f>
        <v>0.3016180421065784</v>
      </c>
      <c r="G49" s="20">
        <f>+'[4]Movilidad Carga de datos'!G19</f>
        <v>5168</v>
      </c>
      <c r="H49" s="18">
        <f>+'[4]Movilidad Carga de datos'!H19</f>
        <v>65293.40789473684</v>
      </c>
      <c r="I49" s="19">
        <f>+'[4]Movilidad Carga de datos'!I19</f>
        <v>0.24632352941176472</v>
      </c>
      <c r="J49" s="20">
        <f>+'[4]Movilidad Carga de datos'!J19</f>
        <v>10839</v>
      </c>
      <c r="K49" s="18">
        <f>+'[4]Movilidad Carga de datos'!K19</f>
        <v>57679.64350954885</v>
      </c>
      <c r="L49" s="19">
        <f>+'[4]Movilidad Carga de datos'!L19</f>
        <v>0.3279822861887628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tr">
        <f t="shared" si="3"/>
        <v>      de 30 a 34 años</v>
      </c>
      <c r="C50" s="21">
        <f>+'[4]Movilidad Carga de datos'!D20</f>
        <v>20330</v>
      </c>
      <c r="D50" s="22">
        <f>+C50/$C$63</f>
        <v>0.09154111470331314</v>
      </c>
      <c r="E50" s="18">
        <f>+'[4]Movilidad Carga de datos'!E20</f>
        <v>76467.49503197246</v>
      </c>
      <c r="F50" s="19">
        <f>+'[4]Movilidad Carga de datos'!F20</f>
        <v>0.5882439744220364</v>
      </c>
      <c r="G50" s="20">
        <f>+'[4]Movilidad Carga de datos'!G20</f>
        <v>6607</v>
      </c>
      <c r="H50" s="18">
        <f>+'[4]Movilidad Carga de datos'!H20</f>
        <v>80029.51566520357</v>
      </c>
      <c r="I50" s="19">
        <f>+'[4]Movilidad Carga de datos'!I20</f>
        <v>0.486756470410171</v>
      </c>
      <c r="J50" s="20">
        <f>+'[4]Movilidad Carga de datos'!J20</f>
        <v>13723</v>
      </c>
      <c r="K50" s="18">
        <f>+'[4]Movilidad Carga de datos'!K20</f>
        <v>74752.54419587554</v>
      </c>
      <c r="L50" s="19">
        <f>+'[4]Movilidad Carga de datos'!L20</f>
        <v>0.6371055891568899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tr">
        <f t="shared" si="3"/>
        <v>      de 35 a 39 años</v>
      </c>
      <c r="C51" s="21">
        <f>+'[4]Movilidad Carga de datos'!D21</f>
        <v>16312</v>
      </c>
      <c r="D51" s="22">
        <f>+C51/$C$64</f>
        <v>0.07569092562689088</v>
      </c>
      <c r="E51" s="18">
        <f>+'[4]Movilidad Carga de datos'!E21</f>
        <v>84997.96628249141</v>
      </c>
      <c r="F51" s="19">
        <f>+'[4]Movilidad Carga de datos'!F21</f>
        <v>1.049901912702305</v>
      </c>
      <c r="G51" s="20">
        <f>+'[4]Movilidad Carga de datos'!G21</f>
        <v>4750</v>
      </c>
      <c r="H51" s="18">
        <f>+'[4]Movilidad Carga de datos'!H21</f>
        <v>85459.47747368421</v>
      </c>
      <c r="I51" s="19">
        <f>+'[4]Movilidad Carga de datos'!I21</f>
        <v>0.8612631578947368</v>
      </c>
      <c r="J51" s="20">
        <f>+'[4]Movilidad Carga de datos'!J21</f>
        <v>11562</v>
      </c>
      <c r="K51" s="18">
        <f>+'[4]Movilidad Carga de datos'!K21</f>
        <v>84808.36429683446</v>
      </c>
      <c r="L51" s="19">
        <f>+'[4]Movilidad Carga de datos'!L21</f>
        <v>1.127400103788272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tr">
        <f t="shared" si="3"/>
        <v>      de 40 a 44 años</v>
      </c>
      <c r="C52" s="21">
        <f>+'[4]Movilidad Carga de datos'!D22</f>
        <v>11255</v>
      </c>
      <c r="D52" s="22">
        <f>+C52/$C$65</f>
        <v>0.06377926876260852</v>
      </c>
      <c r="E52" s="18">
        <f>+'[4]Movilidad Carga de datos'!E22</f>
        <v>87532.19644602398</v>
      </c>
      <c r="F52" s="19">
        <f>+'[4]Movilidad Carga de datos'!F22</f>
        <v>1.4023989338071967</v>
      </c>
      <c r="G52" s="20">
        <f>+'[4]Movilidad Carga de datos'!G22</f>
        <v>3282</v>
      </c>
      <c r="H52" s="18">
        <f>+'[4]Movilidad Carga de datos'!H22</f>
        <v>80970.58927483243</v>
      </c>
      <c r="I52" s="19">
        <f>+'[4]Movilidad Carga de datos'!I22</f>
        <v>0.9835466179159049</v>
      </c>
      <c r="J52" s="20">
        <f>+'[4]Movilidad Carga de datos'!J22</f>
        <v>7973</v>
      </c>
      <c r="K52" s="18">
        <f>+'[4]Movilidad Carga de datos'!K22</f>
        <v>90233.21171453656</v>
      </c>
      <c r="L52" s="19">
        <f>+'[4]Movilidad Carga de datos'!L22</f>
        <v>1.5748150006271164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tr">
        <f t="shared" si="3"/>
        <v>      de 45 a 49 años</v>
      </c>
      <c r="C53" s="21">
        <f>+'[4]Movilidad Carga de datos'!D23</f>
        <v>8485</v>
      </c>
      <c r="D53" s="22">
        <f>+C53/$C$66</f>
        <v>0.05279137917089226</v>
      </c>
      <c r="E53" s="18">
        <f>+'[4]Movilidad Carga de datos'!E23</f>
        <v>90783.9618149676</v>
      </c>
      <c r="F53" s="19">
        <f>+'[4]Movilidad Carga de datos'!F23</f>
        <v>1.5897466116676489</v>
      </c>
      <c r="G53" s="20">
        <f>+'[4]Movilidad Carga de datos'!G23</f>
        <v>2414</v>
      </c>
      <c r="H53" s="18">
        <f>+'[4]Movilidad Carga de datos'!H23</f>
        <v>80975.9937862469</v>
      </c>
      <c r="I53" s="19">
        <f>+'[4]Movilidad Carga de datos'!I23</f>
        <v>0.9635459817729909</v>
      </c>
      <c r="J53" s="20">
        <f>+'[4]Movilidad Carga de datos'!J23</f>
        <v>6071</v>
      </c>
      <c r="K53" s="18">
        <f>+'[4]Movilidad Carga de datos'!K23</f>
        <v>94683.8851918959</v>
      </c>
      <c r="L53" s="19">
        <f>+'[4]Movilidad Carga de datos'!L23</f>
        <v>1.8387415582276396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tr">
        <f t="shared" si="3"/>
        <v>      de 50 a 54 años</v>
      </c>
      <c r="C54" s="21">
        <f>+'[4]Movilidad Carga de datos'!D24</f>
        <v>5752</v>
      </c>
      <c r="D54" s="22">
        <f>+C54/$C$67</f>
        <v>0.044253302456550674</v>
      </c>
      <c r="E54" s="18">
        <f>+'[4]Movilidad Carga de datos'!E24</f>
        <v>93966.53407510431</v>
      </c>
      <c r="F54" s="19">
        <f>+'[4]Movilidad Carga de datos'!F24</f>
        <v>1.5100834492350488</v>
      </c>
      <c r="G54" s="20">
        <f>+'[4]Movilidad Carga de datos'!G24</f>
        <v>1827</v>
      </c>
      <c r="H54" s="18">
        <f>+'[4]Movilidad Carga de datos'!H24</f>
        <v>83468.22879036672</v>
      </c>
      <c r="I54" s="19">
        <f>+'[4]Movilidad Carga de datos'!I24</f>
        <v>0.8675424192665572</v>
      </c>
      <c r="J54" s="20">
        <f>+'[4]Movilidad Carga de datos'!J24</f>
        <v>3925</v>
      </c>
      <c r="K54" s="18">
        <f>+'[4]Movilidad Carga de datos'!K24</f>
        <v>98853.26114649682</v>
      </c>
      <c r="L54" s="19">
        <f>+'[4]Movilidad Carga de datos'!L24</f>
        <v>1.809171974522293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tr">
        <f t="shared" si="3"/>
        <v>      de 55 a 59 años</v>
      </c>
      <c r="C55" s="21">
        <f>+'[4]Movilidad Carga de datos'!D25</f>
        <v>3054</v>
      </c>
      <c r="D55" s="22">
        <f>+C55/$C$68</f>
        <v>0.030496390162068242</v>
      </c>
      <c r="E55" s="18">
        <f>+'[4]Movilidad Carga de datos'!E25</f>
        <v>98950.79207596595</v>
      </c>
      <c r="F55" s="19">
        <f>+'[4]Movilidad Carga de datos'!F25</f>
        <v>1.2429600523903077</v>
      </c>
      <c r="G55" s="20">
        <f>+'[4]Movilidad Carga de datos'!G25</f>
        <v>1044</v>
      </c>
      <c r="H55" s="18">
        <f>+'[4]Movilidad Carga de datos'!H25</f>
        <v>85952.49042145594</v>
      </c>
      <c r="I55" s="19">
        <f>+'[4]Movilidad Carga de datos'!I25</f>
        <v>0.646551724137931</v>
      </c>
      <c r="J55" s="20">
        <f>+'[4]Movilidad Carga de datos'!J25</f>
        <v>2010</v>
      </c>
      <c r="K55" s="18">
        <f>+'[4]Movilidad Carga de datos'!K25</f>
        <v>105702.1487562189</v>
      </c>
      <c r="L55" s="19">
        <f>+'[4]Movilidad Carga de datos'!L25</f>
        <v>1.5527363184079601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tr">
        <f t="shared" si="3"/>
        <v>      de 60 a 64 años</v>
      </c>
      <c r="C56" s="21">
        <f>+'[4]Movilidad Carga de datos'!D26</f>
        <v>990</v>
      </c>
      <c r="D56" s="22">
        <f>+C56/$C$69</f>
        <v>0.014373030967348538</v>
      </c>
      <c r="E56" s="18">
        <f>+'[4]Movilidad Carga de datos'!E26</f>
        <v>106316.22828282828</v>
      </c>
      <c r="F56" s="19">
        <f>+'[4]Movilidad Carga de datos'!F26</f>
        <v>0.9484848484848485</v>
      </c>
      <c r="G56" s="20">
        <f>+'[4]Movilidad Carga de datos'!G26</f>
        <v>297</v>
      </c>
      <c r="H56" s="18">
        <f>+'[4]Movilidad Carga de datos'!H26</f>
        <v>87595.5622895623</v>
      </c>
      <c r="I56" s="19">
        <f>+'[4]Movilidad Carga de datos'!I26</f>
        <v>0.3501683501683502</v>
      </c>
      <c r="J56" s="20">
        <f>+'[4]Movilidad Carga de datos'!J26</f>
        <v>693</v>
      </c>
      <c r="K56" s="18">
        <f>+'[4]Movilidad Carga de datos'!K26</f>
        <v>114339.37085137086</v>
      </c>
      <c r="L56" s="19">
        <f>+'[4]Movilidad Carga de datos'!L26</f>
        <v>1.204906204906205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tr">
        <f t="shared" si="3"/>
        <v>      de 65 y más años</v>
      </c>
      <c r="C57" s="24">
        <f>+'[4]Movilidad Carga de datos'!D27</f>
        <v>52</v>
      </c>
      <c r="D57" s="25">
        <f>+C57/$C$70</f>
        <v>0.0005882951884241608</v>
      </c>
      <c r="E57" s="26">
        <f>+'[4]Movilidad Carga de datos'!E27</f>
        <v>132665.03846153847</v>
      </c>
      <c r="F57" s="27">
        <f>+'[4]Movilidad Carga de datos'!F27</f>
        <v>0.8653846153846154</v>
      </c>
      <c r="G57" s="28">
        <f>+'[4]Movilidad Carga de datos'!G27</f>
        <v>13</v>
      </c>
      <c r="H57" s="26">
        <f>+'[4]Movilidad Carga de datos'!H27</f>
        <v>93983.07692307692</v>
      </c>
      <c r="I57" s="27">
        <f>+'[4]Movilidad Carga de datos'!I27</f>
        <v>0</v>
      </c>
      <c r="J57" s="28">
        <f>+'[4]Movilidad Carga de datos'!J27</f>
        <v>39</v>
      </c>
      <c r="K57" s="26">
        <f>+'[4]Movilidad Carga de datos'!K27</f>
        <v>145559.02564102566</v>
      </c>
      <c r="L57" s="27">
        <f>+'[4]Movilidad Carga de datos'!L27</f>
        <v>1.1538461538461537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tr">
        <f>+B19</f>
        <v>         Total</v>
      </c>
      <c r="C58" s="30">
        <f>+'[4]Movilidad Carga de datos'!D28</f>
        <v>86968</v>
      </c>
      <c r="D58" s="31">
        <f>+C58/$C$71</f>
        <v>0.06061243876413852</v>
      </c>
      <c r="E58" s="32">
        <f>+'[4]Movilidad Carga de datos'!E28</f>
        <v>78117.95772008094</v>
      </c>
      <c r="F58" s="33">
        <f>+'[4]Movilidad Carga de datos'!F28</f>
        <v>0.8895800754300432</v>
      </c>
      <c r="G58" s="34">
        <f>+'[4]Movilidad Carga de datos'!G28</f>
        <v>26148</v>
      </c>
      <c r="H58" s="32">
        <f>+'[4]Movilidad Carga de datos'!H28</f>
        <v>77918.28342511856</v>
      </c>
      <c r="I58" s="33">
        <f>+'[4]Movilidad Carga de datos'!I28</f>
        <v>0.6352684717760441</v>
      </c>
      <c r="J58" s="34">
        <f>+'[4]Movilidad Carga de datos'!J28</f>
        <v>60820</v>
      </c>
      <c r="K58" s="32">
        <f>+'[4]Movilidad Carga de datos'!K28</f>
        <v>78203.80256494574</v>
      </c>
      <c r="L58" s="33">
        <f>+'[4]Movilidad Carga de datos'!L28</f>
        <v>0.9989148306478132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tr">
        <f>"E.- Cotizantes vigentes: Número de cotizantes VIGENTES a "&amp;'[4]com abi cerr'!B8&amp;" "&amp;'[4]com abi cerr'!C3</f>
        <v>E.- Cotizantes vigentes: Número de cotizantes VIGENTES a octubre 2010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tr">
        <f>+B47</f>
        <v>      de 00 a 19 años</v>
      </c>
      <c r="C60" s="16">
        <f>+'[4]Movilidad Carga de datos'!D41</f>
        <v>8169</v>
      </c>
      <c r="D60" s="17">
        <f>+C60/$C$60</f>
        <v>1</v>
      </c>
      <c r="E60" s="18">
        <f>+'[4]Movilidad Carga de datos'!E41</f>
        <v>25397.088994981026</v>
      </c>
      <c r="F60" s="19">
        <f>+'[4]Movilidad Carga de datos'!F41</f>
        <v>0.059493206022769</v>
      </c>
      <c r="G60" s="20">
        <f>+'[4]Movilidad Carga de datos'!G41</f>
        <v>1933</v>
      </c>
      <c r="H60" s="18">
        <f>+'[4]Movilidad Carga de datos'!H41</f>
        <v>25350.031557165028</v>
      </c>
      <c r="I60" s="19">
        <f>+'[4]Movilidad Carga de datos'!I41</f>
        <v>0.08329022245214693</v>
      </c>
      <c r="J60" s="20">
        <f>+'[4]Movilidad Carga de datos'!J41</f>
        <v>6236</v>
      </c>
      <c r="K60" s="18">
        <f>+'[4]Movilidad Carga de datos'!K41</f>
        <v>25411.67559332906</v>
      </c>
      <c r="L60" s="19">
        <f>+'[4]Movilidad Carga de datos'!L41</f>
        <v>0.052116741500962155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tr">
        <f aca="true" t="shared" si="4" ref="B61:B70">+B48</f>
        <v>      de 20 a 24 años</v>
      </c>
      <c r="C61" s="21">
        <f>+'[4]Movilidad Carga de datos'!D42</f>
        <v>72412</v>
      </c>
      <c r="D61" s="22">
        <f>+C61/$C$61</f>
        <v>1</v>
      </c>
      <c r="E61" s="18">
        <f>+'[4]Movilidad Carga de datos'!E42</f>
        <v>35473.17502623874</v>
      </c>
      <c r="F61" s="19">
        <f>+'[4]Movilidad Carga de datos'!F42</f>
        <v>0.15507098271004807</v>
      </c>
      <c r="G61" s="20">
        <f>+'[4]Movilidad Carga de datos'!G42</f>
        <v>15911</v>
      </c>
      <c r="H61" s="18">
        <f>+'[4]Movilidad Carga de datos'!H42</f>
        <v>46116.17610458173</v>
      </c>
      <c r="I61" s="19">
        <f>+'[4]Movilidad Carga de datos'!I42</f>
        <v>0.17157941047074352</v>
      </c>
      <c r="J61" s="20">
        <f>+'[4]Movilidad Carga de datos'!J42</f>
        <v>56501</v>
      </c>
      <c r="K61" s="18">
        <f>+'[4]Movilidad Carga de datos'!K42</f>
        <v>32476.04594608945</v>
      </c>
      <c r="L61" s="19">
        <f>+'[4]Movilidad Carga de datos'!L42</f>
        <v>0.1504221164227182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tr">
        <f t="shared" si="4"/>
        <v>      de 25 a 29 años</v>
      </c>
      <c r="C62" s="21">
        <f>+'[4]Movilidad Carga de datos'!D43</f>
        <v>192059</v>
      </c>
      <c r="D62" s="22">
        <f>+C62/$C$62</f>
        <v>1</v>
      </c>
      <c r="E62" s="18">
        <f>+'[4]Movilidad Carga de datos'!E43</f>
        <v>54684.62613051198</v>
      </c>
      <c r="F62" s="19">
        <f>+'[4]Movilidad Carga de datos'!F43</f>
        <v>0.30922268677854203</v>
      </c>
      <c r="G62" s="20">
        <f>+'[4]Movilidad Carga de datos'!G43</f>
        <v>69640</v>
      </c>
      <c r="H62" s="18">
        <f>+'[4]Movilidad Carga de datos'!H43</f>
        <v>62635.53968983343</v>
      </c>
      <c r="I62" s="19">
        <f>+'[4]Movilidad Carga de datos'!I43</f>
        <v>0.25616025272831705</v>
      </c>
      <c r="J62" s="20">
        <f>+'[4]Movilidad Carga de datos'!J43</f>
        <v>122419</v>
      </c>
      <c r="K62" s="18">
        <f>+'[4]Movilidad Carga de datos'!K43</f>
        <v>50161.622182831095</v>
      </c>
      <c r="L62" s="19">
        <f>+'[4]Movilidad Carga de datos'!L43</f>
        <v>0.33940809841609554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tr">
        <f t="shared" si="4"/>
        <v>      de 30 a 34 años</v>
      </c>
      <c r="C63" s="21">
        <f>+'[4]Movilidad Carga de datos'!D44</f>
        <v>222086</v>
      </c>
      <c r="D63" s="22">
        <f>+C63/$C$63</f>
        <v>1</v>
      </c>
      <c r="E63" s="18">
        <f>+'[4]Movilidad Carga de datos'!E44</f>
        <v>72765.09857442613</v>
      </c>
      <c r="F63" s="19">
        <f>+'[4]Movilidad Carga de datos'!F44</f>
        <v>0.6478166115829003</v>
      </c>
      <c r="G63" s="20">
        <f>+'[4]Movilidad Carga de datos'!G44</f>
        <v>80872</v>
      </c>
      <c r="H63" s="18">
        <f>+'[4]Movilidad Carga de datos'!H44</f>
        <v>80532.76839944604</v>
      </c>
      <c r="I63" s="19">
        <f>+'[4]Movilidad Carga de datos'!I44</f>
        <v>0.5373553269363933</v>
      </c>
      <c r="J63" s="20">
        <f>+'[4]Movilidad Carga de datos'!J44</f>
        <v>141214</v>
      </c>
      <c r="K63" s="18">
        <f>+'[4]Movilidad Carga de datos'!K44</f>
        <v>68316.623252652</v>
      </c>
      <c r="L63" s="19">
        <f>+'[4]Movilidad Carga de datos'!L44</f>
        <v>0.7110768054158936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tr">
        <f t="shared" si="4"/>
        <v>      de 35 a 39 años</v>
      </c>
      <c r="C64" s="21">
        <f>+'[4]Movilidad Carga de datos'!D45</f>
        <v>215508</v>
      </c>
      <c r="D64" s="22">
        <f>+C64/$C$64</f>
        <v>1</v>
      </c>
      <c r="E64" s="18">
        <f>+'[4]Movilidad Carga de datos'!E45</f>
        <v>83784.88679770588</v>
      </c>
      <c r="F64" s="19">
        <f>+'[4]Movilidad Carga de datos'!F45</f>
        <v>1.1064693654063886</v>
      </c>
      <c r="G64" s="20">
        <f>+'[4]Movilidad Carga de datos'!G45</f>
        <v>76565</v>
      </c>
      <c r="H64" s="18">
        <f>+'[4]Movilidad Carga de datos'!H45</f>
        <v>84987.90106445504</v>
      </c>
      <c r="I64" s="19">
        <f>+'[4]Movilidad Carga de datos'!I45</f>
        <v>0.8548945340560308</v>
      </c>
      <c r="J64" s="20">
        <f>+'[4]Movilidad Carga de datos'!J45</f>
        <v>138943</v>
      </c>
      <c r="K64" s="18">
        <f>+'[4]Movilidad Carga de datos'!K45</f>
        <v>83121.96180448098</v>
      </c>
      <c r="L64" s="19">
        <f>+'[4]Movilidad Carga de datos'!L45</f>
        <v>1.2451005088417553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tr">
        <f t="shared" si="4"/>
        <v>      de 40 a 44 años</v>
      </c>
      <c r="C65" s="21">
        <f>+'[4]Movilidad Carga de datos'!D46</f>
        <v>176468</v>
      </c>
      <c r="D65" s="22">
        <f>+C65/$C$65</f>
        <v>1</v>
      </c>
      <c r="E65" s="18">
        <f>+'[4]Movilidad Carga de datos'!E46</f>
        <v>89881.34155767618</v>
      </c>
      <c r="F65" s="19">
        <f>+'[4]Movilidad Carga de datos'!F46</f>
        <v>1.4507616111702972</v>
      </c>
      <c r="G65" s="20">
        <f>+'[4]Movilidad Carga de datos'!G46</f>
        <v>61152</v>
      </c>
      <c r="H65" s="18">
        <f>+'[4]Movilidad Carga de datos'!H46</f>
        <v>81523.710066719</v>
      </c>
      <c r="I65" s="19">
        <f>+'[4]Movilidad Carga de datos'!I46</f>
        <v>0.9621598639455783</v>
      </c>
      <c r="J65" s="20">
        <f>+'[4]Movilidad Carga de datos'!J46</f>
        <v>115316</v>
      </c>
      <c r="K65" s="18">
        <f>+'[4]Movilidad Carga de datos'!K46</f>
        <v>94313.38811613306</v>
      </c>
      <c r="L65" s="19">
        <f>+'[4]Movilidad Carga de datos'!L46</f>
        <v>1.7098668007908704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tr">
        <f t="shared" si="4"/>
        <v>      de 45 a 49 años</v>
      </c>
      <c r="C66" s="21">
        <f>+'[4]Movilidad Carga de datos'!D47</f>
        <v>160727</v>
      </c>
      <c r="D66" s="22">
        <f>+C66/$C$66</f>
        <v>1</v>
      </c>
      <c r="E66" s="18">
        <f>+'[4]Movilidad Carga de datos'!E47</f>
        <v>96147.72827838508</v>
      </c>
      <c r="F66" s="19">
        <f>+'[4]Movilidad Carga de datos'!F47</f>
        <v>1.6103890447777909</v>
      </c>
      <c r="G66" s="20">
        <f>+'[4]Movilidad Carga de datos'!G47</f>
        <v>55780</v>
      </c>
      <c r="H66" s="18">
        <f>+'[4]Movilidad Carga de datos'!H47</f>
        <v>83441.67219433488</v>
      </c>
      <c r="I66" s="19">
        <f>+'[4]Movilidad Carga de datos'!I47</f>
        <v>0.939870921477232</v>
      </c>
      <c r="J66" s="20">
        <f>+'[4]Movilidad Carga de datos'!J47</f>
        <v>104947</v>
      </c>
      <c r="K66" s="18">
        <f>+'[4]Movilidad Carga de datos'!K47</f>
        <v>102901.07814420613</v>
      </c>
      <c r="L66" s="19">
        <f>+'[4]Movilidad Carga de datos'!L47</f>
        <v>1.966773704822434</v>
      </c>
    </row>
    <row r="67" spans="2:12" ht="10.5">
      <c r="B67" s="15" t="str">
        <f t="shared" si="4"/>
        <v>      de 50 a 54 años</v>
      </c>
      <c r="C67" s="21">
        <f>+'[4]Movilidad Carga de datos'!D48</f>
        <v>129979</v>
      </c>
      <c r="D67" s="22">
        <f>+C67/$C$67</f>
        <v>1</v>
      </c>
      <c r="E67" s="18">
        <f>+'[4]Movilidad Carga de datos'!E48</f>
        <v>102306.66653844083</v>
      </c>
      <c r="F67" s="19">
        <f>+'[4]Movilidad Carga de datos'!F48</f>
        <v>1.4987036367413198</v>
      </c>
      <c r="G67" s="20">
        <f>+'[4]Movilidad Carga de datos'!G48</f>
        <v>47052</v>
      </c>
      <c r="H67" s="18">
        <f>+'[4]Movilidad Carga de datos'!H48</f>
        <v>87525.2070262688</v>
      </c>
      <c r="I67" s="19">
        <f>+'[4]Movilidad Carga de datos'!I48</f>
        <v>0.7977981807362068</v>
      </c>
      <c r="J67" s="20">
        <f>+'[4]Movilidad Carga de datos'!J48</f>
        <v>82927</v>
      </c>
      <c r="K67" s="18">
        <f>+'[4]Movilidad Carga de datos'!K48</f>
        <v>110693.52766891362</v>
      </c>
      <c r="L67" s="19">
        <f>+'[4]Movilidad Carga de datos'!L48</f>
        <v>1.8963908015483497</v>
      </c>
    </row>
    <row r="68" spans="2:12" ht="10.5">
      <c r="B68" s="15" t="str">
        <f t="shared" si="4"/>
        <v>      de 55 a 59 años</v>
      </c>
      <c r="C68" s="21">
        <f>+'[4]Movilidad Carga de datos'!D49</f>
        <v>100143</v>
      </c>
      <c r="D68" s="22">
        <f>+C68/$C$68</f>
        <v>1</v>
      </c>
      <c r="E68" s="18">
        <f>+'[4]Movilidad Carga de datos'!E49</f>
        <v>105587.84640963422</v>
      </c>
      <c r="F68" s="19">
        <f>+'[4]Movilidad Carga de datos'!F49</f>
        <v>1.1525618365736996</v>
      </c>
      <c r="G68" s="20">
        <f>+'[4]Movilidad Carga de datos'!G49</f>
        <v>38511</v>
      </c>
      <c r="H68" s="18">
        <f>+'[4]Movilidad Carga de datos'!H49</f>
        <v>89333.8376567734</v>
      </c>
      <c r="I68" s="19">
        <f>+'[4]Movilidad Carga de datos'!I49</f>
        <v>0.5467009425878321</v>
      </c>
      <c r="J68" s="20">
        <f>+'[4]Movilidad Carga de datos'!J49</f>
        <v>61632</v>
      </c>
      <c r="K68" s="18">
        <f>+'[4]Movilidad Carga de datos'!K49</f>
        <v>115744.22833917446</v>
      </c>
      <c r="L68" s="19">
        <f>+'[4]Movilidad Carga de datos'!L49</f>
        <v>1.5311364226375908</v>
      </c>
    </row>
    <row r="69" spans="2:12" ht="10.5">
      <c r="B69" s="15" t="str">
        <f t="shared" si="4"/>
        <v>      de 60 a 64 años</v>
      </c>
      <c r="C69" s="21">
        <f>+'[4]Movilidad Carga de datos'!D50</f>
        <v>68879</v>
      </c>
      <c r="D69" s="22">
        <f>+C69/$C$69</f>
        <v>1</v>
      </c>
      <c r="E69" s="18">
        <f>+'[4]Movilidad Carga de datos'!E50</f>
        <v>111802.70599166655</v>
      </c>
      <c r="F69" s="19">
        <f>+'[4]Movilidad Carga de datos'!F50</f>
        <v>0.8310951088140072</v>
      </c>
      <c r="G69" s="20">
        <f>+'[4]Movilidad Carga de datos'!G50</f>
        <v>24538</v>
      </c>
      <c r="H69" s="18">
        <f>+'[4]Movilidad Carga de datos'!H50</f>
        <v>90679.38715461733</v>
      </c>
      <c r="I69" s="19">
        <f>+'[4]Movilidad Carga de datos'!I50</f>
        <v>0.285679354470617</v>
      </c>
      <c r="J69" s="20">
        <f>+'[4]Movilidad Carga de datos'!J50</f>
        <v>44341</v>
      </c>
      <c r="K69" s="18">
        <f>+'[4]Movilidad Carga de datos'!K50</f>
        <v>123492.20324304819</v>
      </c>
      <c r="L69" s="19">
        <f>+'[4]Movilidad Carga de datos'!L50</f>
        <v>1.1329243814979364</v>
      </c>
    </row>
    <row r="70" spans="2:12" ht="11.25" thickBot="1">
      <c r="B70" s="23" t="str">
        <f t="shared" si="4"/>
        <v>      de 65 y más años</v>
      </c>
      <c r="C70" s="24">
        <f>+'[4]Movilidad Carga de datos'!D51</f>
        <v>88391</v>
      </c>
      <c r="D70" s="25">
        <f>+C70/$C$70</f>
        <v>1</v>
      </c>
      <c r="E70" s="26">
        <f>+'[4]Movilidad Carga de datos'!E51</f>
        <v>128979.10218234888</v>
      </c>
      <c r="F70" s="27">
        <f>+'[4]Movilidad Carga de datos'!F51</f>
        <v>0.4728648844339356</v>
      </c>
      <c r="G70" s="28">
        <f>+'[4]Movilidad Carga de datos'!G51</f>
        <v>35311</v>
      </c>
      <c r="H70" s="26">
        <f>+'[4]Movilidad Carga de datos'!H51</f>
        <v>100313.4215683498</v>
      </c>
      <c r="I70" s="27">
        <f>+'[4]Movilidad Carga de datos'!I51</f>
        <v>0.08634703067032935</v>
      </c>
      <c r="J70" s="28">
        <f>+'[4]Movilidad Carga de datos'!J51</f>
        <v>53080</v>
      </c>
      <c r="K70" s="26">
        <f>+'[4]Movilidad Carga de datos'!K51</f>
        <v>148048.69238884703</v>
      </c>
      <c r="L70" s="27">
        <f>+'[4]Movilidad Carga de datos'!L51</f>
        <v>0.7299924642049737</v>
      </c>
    </row>
    <row r="71" spans="2:12" ht="11.25" thickBot="1">
      <c r="B71" s="52" t="s">
        <v>11</v>
      </c>
      <c r="C71" s="53">
        <f>+'[4]Movilidad Carga de datos'!D52</f>
        <v>1434821</v>
      </c>
      <c r="D71" s="31">
        <f>+C71/$C$71</f>
        <v>1</v>
      </c>
      <c r="E71" s="54">
        <f>+'[4]Movilidad Carga de datos'!E52</f>
        <v>84876.8026610985</v>
      </c>
      <c r="F71" s="55">
        <f>+'[4]Movilidad Carga de datos'!F52</f>
        <v>0.9600758561520915</v>
      </c>
      <c r="G71" s="56">
        <f>+'[4]Movilidad Carga de datos'!G52</f>
        <v>507265</v>
      </c>
      <c r="H71" s="54">
        <f>+'[4]Movilidad Carga de datos'!H52</f>
        <v>81082.24232107478</v>
      </c>
      <c r="I71" s="55">
        <f>+'[4]Movilidad Carga de datos'!I52</f>
        <v>0.6102471094989799</v>
      </c>
      <c r="J71" s="56">
        <f>+'[4]Movilidad Carga de datos'!J52</f>
        <v>927556</v>
      </c>
      <c r="K71" s="54">
        <f>+'[4]Movilidad Carga de datos'!K52</f>
        <v>86951.9848073863</v>
      </c>
      <c r="L71" s="55">
        <f>+'[4]Movilidad Carga de datos'!L52</f>
        <v>1.1513913984708202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tr">
        <f>"Las Cotizaciones pactadas promedio se encuentran actualizadas por IPC al mes de "&amp;'[4]com abi cerr'!B8&amp;" "&amp;'[4]com abi cerr'!C3&amp;"."</f>
        <v>Las Cotizaciones pactadas promedio se encuentran actualizadas por IPC al mes de octubre 2010.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2:L2"/>
    <mergeCell ref="B3:L3"/>
    <mergeCell ref="B5:B6"/>
    <mergeCell ref="C5:F5"/>
    <mergeCell ref="G5:I5"/>
    <mergeCell ref="J5:L5"/>
    <mergeCell ref="B7:L7"/>
    <mergeCell ref="B20:L20"/>
    <mergeCell ref="B33:L33"/>
    <mergeCell ref="B46:L46"/>
    <mergeCell ref="B59:L59"/>
    <mergeCell ref="B72:L72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6.0976562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91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92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2511</v>
      </c>
      <c r="D8" s="17">
        <v>0.3084008843036109</v>
      </c>
      <c r="E8" s="18">
        <v>23670.513341298287</v>
      </c>
      <c r="F8" s="19">
        <v>0.06929510155316607</v>
      </c>
      <c r="G8" s="20">
        <v>477</v>
      </c>
      <c r="H8" s="18">
        <v>26538.53668763103</v>
      </c>
      <c r="I8" s="19">
        <v>0.13836477987421383</v>
      </c>
      <c r="J8" s="20">
        <v>2034</v>
      </c>
      <c r="K8" s="18">
        <v>22997.924287118978</v>
      </c>
      <c r="L8" s="19">
        <v>0.05309734513274336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15482</v>
      </c>
      <c r="D9" s="22">
        <v>0.21393729185954924</v>
      </c>
      <c r="E9" s="18">
        <v>28565.46841493347</v>
      </c>
      <c r="F9" s="19">
        <v>0.1573440124014985</v>
      </c>
      <c r="G9" s="20">
        <v>3442</v>
      </c>
      <c r="H9" s="18">
        <v>38933.05868680999</v>
      </c>
      <c r="I9" s="19">
        <v>0.23881464264962232</v>
      </c>
      <c r="J9" s="20">
        <v>12040</v>
      </c>
      <c r="K9" s="18">
        <v>25601.577491694352</v>
      </c>
      <c r="L9" s="19">
        <v>0.1340531561461794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21709</v>
      </c>
      <c r="D10" s="22">
        <v>0.11259095600400387</v>
      </c>
      <c r="E10" s="18">
        <v>41789.77847897186</v>
      </c>
      <c r="F10" s="19">
        <v>0.3498088350453729</v>
      </c>
      <c r="G10" s="20">
        <v>7487</v>
      </c>
      <c r="H10" s="18">
        <v>52894.76425804728</v>
      </c>
      <c r="I10" s="19">
        <v>0.3749165219714171</v>
      </c>
      <c r="J10" s="20">
        <v>14222</v>
      </c>
      <c r="K10" s="18">
        <v>35943.692940514695</v>
      </c>
      <c r="L10" s="19">
        <v>0.336591196737449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18589</v>
      </c>
      <c r="D11" s="22">
        <v>0.08340399947953822</v>
      </c>
      <c r="E11" s="18">
        <v>53773.98450696649</v>
      </c>
      <c r="F11" s="19">
        <v>0.6383344988971973</v>
      </c>
      <c r="G11" s="20">
        <v>6912</v>
      </c>
      <c r="H11" s="18">
        <v>65699.58622685185</v>
      </c>
      <c r="I11" s="19">
        <v>0.6135706018518519</v>
      </c>
      <c r="J11" s="20">
        <v>11677</v>
      </c>
      <c r="K11" s="18">
        <v>46714.828980046244</v>
      </c>
      <c r="L11" s="19">
        <v>0.6529930632868031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15392</v>
      </c>
      <c r="D12" s="22">
        <v>0.07125332148246906</v>
      </c>
      <c r="E12" s="18">
        <v>59110.28280925156</v>
      </c>
      <c r="F12" s="19">
        <v>0.9865514553014553</v>
      </c>
      <c r="G12" s="20">
        <v>5450</v>
      </c>
      <c r="H12" s="18">
        <v>67166.9247706422</v>
      </c>
      <c r="I12" s="19">
        <v>0.8570642201834863</v>
      </c>
      <c r="J12" s="20">
        <v>9942</v>
      </c>
      <c r="K12" s="18">
        <v>54693.797324481995</v>
      </c>
      <c r="L12" s="19">
        <v>1.0575336954335144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11230</v>
      </c>
      <c r="D13" s="22">
        <v>0.06341444132611286</v>
      </c>
      <c r="E13" s="18">
        <v>61770.05093499555</v>
      </c>
      <c r="F13" s="19">
        <v>1.23766696349065</v>
      </c>
      <c r="G13" s="20">
        <v>3576</v>
      </c>
      <c r="H13" s="18">
        <v>62124.18204697986</v>
      </c>
      <c r="I13" s="19">
        <v>0.8881431767337807</v>
      </c>
      <c r="J13" s="20">
        <v>7654</v>
      </c>
      <c r="K13" s="18">
        <v>61604.5985105827</v>
      </c>
      <c r="L13" s="19">
        <v>1.4009668147373922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9097</v>
      </c>
      <c r="D14" s="22">
        <v>0.056431252132378026</v>
      </c>
      <c r="E14" s="18">
        <v>65636.81279542706</v>
      </c>
      <c r="F14" s="19">
        <v>1.2919643838628119</v>
      </c>
      <c r="G14" s="20">
        <v>2837</v>
      </c>
      <c r="H14" s="18">
        <v>63394.4018329221</v>
      </c>
      <c r="I14" s="19">
        <v>0.7930912936200212</v>
      </c>
      <c r="J14" s="20">
        <v>6260</v>
      </c>
      <c r="K14" s="18">
        <v>66653.06198083067</v>
      </c>
      <c r="L14" s="19">
        <v>1.5180511182108627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6426</v>
      </c>
      <c r="D15" s="22">
        <v>0.049244020752070995</v>
      </c>
      <c r="E15" s="18">
        <v>69893.49564270153</v>
      </c>
      <c r="F15" s="19">
        <v>1.1875194522253345</v>
      </c>
      <c r="G15" s="20">
        <v>2007</v>
      </c>
      <c r="H15" s="18">
        <v>66417.70951669158</v>
      </c>
      <c r="I15" s="19">
        <v>0.6641753861484804</v>
      </c>
      <c r="J15" s="20">
        <v>4419</v>
      </c>
      <c r="K15" s="18">
        <v>71472.11133740665</v>
      </c>
      <c r="L15" s="19">
        <v>1.4252093233763294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4539</v>
      </c>
      <c r="D16" s="22">
        <v>0.045100455078396696</v>
      </c>
      <c r="E16" s="18">
        <v>73672.80370125578</v>
      </c>
      <c r="F16" s="19">
        <v>0.8960123375192773</v>
      </c>
      <c r="G16" s="20">
        <v>1551</v>
      </c>
      <c r="H16" s="18">
        <v>68106.3855577047</v>
      </c>
      <c r="I16" s="19">
        <v>0.4145712443584784</v>
      </c>
      <c r="J16" s="20">
        <v>2988</v>
      </c>
      <c r="K16" s="18">
        <v>76562.19946452476</v>
      </c>
      <c r="L16" s="19">
        <v>1.1459170013386881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3852</v>
      </c>
      <c r="D17" s="22">
        <v>0.05563097541954305</v>
      </c>
      <c r="E17" s="18">
        <v>81741.07320872274</v>
      </c>
      <c r="F17" s="19">
        <v>0.6593977154724818</v>
      </c>
      <c r="G17" s="20">
        <v>1652</v>
      </c>
      <c r="H17" s="18">
        <v>70940.02360774818</v>
      </c>
      <c r="I17" s="19">
        <v>0.26634382566585957</v>
      </c>
      <c r="J17" s="20">
        <v>2200</v>
      </c>
      <c r="K17" s="18">
        <v>89851.67954545455</v>
      </c>
      <c r="L17" s="19">
        <v>0.9545454545454546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4622</v>
      </c>
      <c r="D18" s="25">
        <v>0.05191100329076676</v>
      </c>
      <c r="E18" s="26">
        <v>103801.02899177845</v>
      </c>
      <c r="F18" s="27">
        <v>0.49826914755517093</v>
      </c>
      <c r="G18" s="28">
        <v>1546</v>
      </c>
      <c r="H18" s="26">
        <v>82740.05368693403</v>
      </c>
      <c r="I18" s="27">
        <v>0.08214747736093143</v>
      </c>
      <c r="J18" s="28">
        <v>3076</v>
      </c>
      <c r="K18" s="26">
        <v>114386.29161248375</v>
      </c>
      <c r="L18" s="27">
        <v>0.7074122236671001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113449</v>
      </c>
      <c r="D19" s="31">
        <v>0.0787880218927765</v>
      </c>
      <c r="E19" s="32">
        <v>54537.97565425874</v>
      </c>
      <c r="F19" s="33">
        <v>0.7002970497756701</v>
      </c>
      <c r="G19" s="34">
        <v>36937</v>
      </c>
      <c r="H19" s="32">
        <v>60885.107940547416</v>
      </c>
      <c r="I19" s="33">
        <v>0.5570566099033489</v>
      </c>
      <c r="J19" s="34">
        <v>76512</v>
      </c>
      <c r="K19" s="32">
        <v>51473.82852363028</v>
      </c>
      <c r="L19" s="33">
        <v>0.7694479297365119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93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5493</v>
      </c>
      <c r="D21" s="17">
        <v>0.6746499631540163</v>
      </c>
      <c r="E21" s="18">
        <v>26774.19206262516</v>
      </c>
      <c r="F21" s="19">
        <v>0.058620061896959764</v>
      </c>
      <c r="G21" s="20">
        <v>932</v>
      </c>
      <c r="H21" s="18">
        <v>29133.90879828326</v>
      </c>
      <c r="I21" s="19">
        <v>0.10300429184549356</v>
      </c>
      <c r="J21" s="20">
        <v>4561</v>
      </c>
      <c r="K21" s="18">
        <v>26292.00482350362</v>
      </c>
      <c r="L21" s="19">
        <v>0.04955053716290287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30427</v>
      </c>
      <c r="D22" s="22">
        <v>0.4204540743709149</v>
      </c>
      <c r="E22" s="18">
        <v>35934.84336280277</v>
      </c>
      <c r="F22" s="19">
        <v>0.12442896112005784</v>
      </c>
      <c r="G22" s="20">
        <v>7691</v>
      </c>
      <c r="H22" s="18">
        <v>45416.88896112339</v>
      </c>
      <c r="I22" s="19">
        <v>0.11480951761799506</v>
      </c>
      <c r="J22" s="20">
        <v>22736</v>
      </c>
      <c r="K22" s="18">
        <v>32727.312895847994</v>
      </c>
      <c r="L22" s="19">
        <v>0.12768296973961998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48506</v>
      </c>
      <c r="D23" s="22">
        <v>0.25157017421024513</v>
      </c>
      <c r="E23" s="18">
        <v>51030.4335546118</v>
      </c>
      <c r="F23" s="19">
        <v>0.21811734630767327</v>
      </c>
      <c r="G23" s="20">
        <v>18319</v>
      </c>
      <c r="H23" s="18">
        <v>57071.603144276436</v>
      </c>
      <c r="I23" s="19">
        <v>0.15792346743817895</v>
      </c>
      <c r="J23" s="20">
        <v>30187</v>
      </c>
      <c r="K23" s="18">
        <v>47364.34597674495</v>
      </c>
      <c r="L23" s="19">
        <v>0.2546460396859575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27452</v>
      </c>
      <c r="D24" s="22">
        <v>0.12316997115026539</v>
      </c>
      <c r="E24" s="18">
        <v>59626.26763077371</v>
      </c>
      <c r="F24" s="19">
        <v>0.4575622905434941</v>
      </c>
      <c r="G24" s="20">
        <v>9539</v>
      </c>
      <c r="H24" s="18">
        <v>66058.13303281266</v>
      </c>
      <c r="I24" s="19">
        <v>0.33515043505608555</v>
      </c>
      <c r="J24" s="20">
        <v>17913</v>
      </c>
      <c r="K24" s="18">
        <v>56201.1817116061</v>
      </c>
      <c r="L24" s="19">
        <v>0.522748841623402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18077</v>
      </c>
      <c r="D25" s="22">
        <v>0.08368284124471109</v>
      </c>
      <c r="E25" s="18">
        <v>64654.669414172706</v>
      </c>
      <c r="F25" s="19">
        <v>0.721524589257067</v>
      </c>
      <c r="G25" s="20">
        <v>6033</v>
      </c>
      <c r="H25" s="18">
        <v>68831.98309298856</v>
      </c>
      <c r="I25" s="19">
        <v>0.5491463616774408</v>
      </c>
      <c r="J25" s="20">
        <v>12044</v>
      </c>
      <c r="K25" s="18">
        <v>62562.197359681166</v>
      </c>
      <c r="L25" s="19">
        <v>0.8078711391564264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11881</v>
      </c>
      <c r="D26" s="22">
        <v>0.06709055898446543</v>
      </c>
      <c r="E26" s="18">
        <v>66430.45913643633</v>
      </c>
      <c r="F26" s="19">
        <v>0.8751788569985691</v>
      </c>
      <c r="G26" s="20">
        <v>3987</v>
      </c>
      <c r="H26" s="18">
        <v>65052.88888888889</v>
      </c>
      <c r="I26" s="19">
        <v>0.6553799849510911</v>
      </c>
      <c r="J26" s="20">
        <v>7894</v>
      </c>
      <c r="K26" s="18">
        <v>67126.22460096276</v>
      </c>
      <c r="L26" s="19">
        <v>0.9861920445908284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9066</v>
      </c>
      <c r="D27" s="22">
        <v>0.05623895040476412</v>
      </c>
      <c r="E27" s="18">
        <v>67387.63170086035</v>
      </c>
      <c r="F27" s="19">
        <v>0.8945510699316126</v>
      </c>
      <c r="G27" s="20">
        <v>3036</v>
      </c>
      <c r="H27" s="18">
        <v>64437.140974967064</v>
      </c>
      <c r="I27" s="19">
        <v>0.6314229249011858</v>
      </c>
      <c r="J27" s="20">
        <v>6030</v>
      </c>
      <c r="K27" s="18">
        <v>68873.15240464345</v>
      </c>
      <c r="L27" s="19">
        <v>1.0270315091210613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5804</v>
      </c>
      <c r="D28" s="22">
        <v>0.04447748155073452</v>
      </c>
      <c r="E28" s="18">
        <v>72018.26671261199</v>
      </c>
      <c r="F28" s="19">
        <v>0.7929014472777395</v>
      </c>
      <c r="G28" s="20">
        <v>1948</v>
      </c>
      <c r="H28" s="18">
        <v>67548.87371663244</v>
      </c>
      <c r="I28" s="19">
        <v>0.47381930184804927</v>
      </c>
      <c r="J28" s="20">
        <v>3856</v>
      </c>
      <c r="K28" s="18">
        <v>74276.14470954357</v>
      </c>
      <c r="L28" s="19">
        <v>0.954097510373444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3069</v>
      </c>
      <c r="D29" s="22">
        <v>0.03049422706226029</v>
      </c>
      <c r="E29" s="18">
        <v>78135.70120560443</v>
      </c>
      <c r="F29" s="19">
        <v>0.6334310850439883</v>
      </c>
      <c r="G29" s="20">
        <v>1126</v>
      </c>
      <c r="H29" s="18">
        <v>72113.57104795738</v>
      </c>
      <c r="I29" s="19">
        <v>0.3339253996447602</v>
      </c>
      <c r="J29" s="20">
        <v>1943</v>
      </c>
      <c r="K29" s="18">
        <v>81625.62326299537</v>
      </c>
      <c r="L29" s="19">
        <v>0.8069994853319609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1328</v>
      </c>
      <c r="D30" s="22">
        <v>0.019179110944224604</v>
      </c>
      <c r="E30" s="18">
        <v>80692.30647590362</v>
      </c>
      <c r="F30" s="19">
        <v>0.37876506024096385</v>
      </c>
      <c r="G30" s="20">
        <v>665</v>
      </c>
      <c r="H30" s="18">
        <v>64840.53233082707</v>
      </c>
      <c r="I30" s="19">
        <v>0.14736842105263157</v>
      </c>
      <c r="J30" s="20">
        <v>663</v>
      </c>
      <c r="K30" s="18">
        <v>96591.89894419306</v>
      </c>
      <c r="L30" s="19">
        <v>0.6108597285067874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770</v>
      </c>
      <c r="D31" s="25">
        <v>0.00864809011983782</v>
      </c>
      <c r="E31" s="26">
        <v>66016.22597402598</v>
      </c>
      <c r="F31" s="27">
        <v>0.10909090909090909</v>
      </c>
      <c r="G31" s="28">
        <v>666</v>
      </c>
      <c r="H31" s="26">
        <v>57395.914414414416</v>
      </c>
      <c r="I31" s="27">
        <v>0.06606606606606606</v>
      </c>
      <c r="J31" s="28">
        <v>104</v>
      </c>
      <c r="K31" s="26">
        <v>121219.375</v>
      </c>
      <c r="L31" s="27">
        <v>0.38461538461538464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161873</v>
      </c>
      <c r="D32" s="31">
        <v>0.11241750449849194</v>
      </c>
      <c r="E32" s="32">
        <v>53976.54952956948</v>
      </c>
      <c r="F32" s="33">
        <v>0.40731314054845463</v>
      </c>
      <c r="G32" s="34">
        <v>53942</v>
      </c>
      <c r="H32" s="32">
        <v>59628.256775796224</v>
      </c>
      <c r="I32" s="33">
        <v>0.303158948500241</v>
      </c>
      <c r="J32" s="34">
        <v>107931</v>
      </c>
      <c r="K32" s="32">
        <v>51151.926462276824</v>
      </c>
      <c r="L32" s="33">
        <v>0.45936755890337344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2982</v>
      </c>
      <c r="D34" s="38"/>
      <c r="E34" s="39">
        <v>3103.6787213268726</v>
      </c>
      <c r="F34" s="40">
        <v>-0.010675039656206302</v>
      </c>
      <c r="G34" s="41">
        <v>455</v>
      </c>
      <c r="H34" s="39">
        <v>2595.3721106522316</v>
      </c>
      <c r="I34" s="40">
        <v>-0.03536048802872027</v>
      </c>
      <c r="J34" s="41">
        <v>2527</v>
      </c>
      <c r="K34" s="39">
        <v>3294.080536384641</v>
      </c>
      <c r="L34" s="40">
        <v>-0.0035468079698404917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14945</v>
      </c>
      <c r="D35" s="39"/>
      <c r="E35" s="39">
        <v>7369.374947869299</v>
      </c>
      <c r="F35" s="40">
        <v>-0.03291505128144066</v>
      </c>
      <c r="G35" s="41">
        <v>4249</v>
      </c>
      <c r="H35" s="39">
        <v>6483.830274313397</v>
      </c>
      <c r="I35" s="40">
        <v>-0.12400512503162726</v>
      </c>
      <c r="J35" s="41">
        <v>10696</v>
      </c>
      <c r="K35" s="39">
        <v>7125.735404153642</v>
      </c>
      <c r="L35" s="40">
        <v>-0.006370186406559425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26797</v>
      </c>
      <c r="D36" s="39"/>
      <c r="E36" s="39">
        <v>9240.655075639945</v>
      </c>
      <c r="F36" s="40">
        <v>-0.13169148873769965</v>
      </c>
      <c r="G36" s="41">
        <v>10832</v>
      </c>
      <c r="H36" s="39">
        <v>4176.838886229154</v>
      </c>
      <c r="I36" s="40">
        <v>-0.21699305453323817</v>
      </c>
      <c r="J36" s="41">
        <v>15965</v>
      </c>
      <c r="K36" s="39">
        <v>11420.653036230258</v>
      </c>
      <c r="L36" s="40">
        <v>-0.08194515705149152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8863</v>
      </c>
      <c r="D37" s="39"/>
      <c r="E37" s="39">
        <v>5852.283123807225</v>
      </c>
      <c r="F37" s="40">
        <v>-0.18077220835370317</v>
      </c>
      <c r="G37" s="41">
        <v>2627</v>
      </c>
      <c r="H37" s="39">
        <v>358.54680596081016</v>
      </c>
      <c r="I37" s="40">
        <v>-0.2784201667957663</v>
      </c>
      <c r="J37" s="41">
        <v>6236</v>
      </c>
      <c r="K37" s="39">
        <v>9486.352731559855</v>
      </c>
      <c r="L37" s="40">
        <v>-0.1302442216634011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2685</v>
      </c>
      <c r="D38" s="39"/>
      <c r="E38" s="39">
        <v>5544.386604921143</v>
      </c>
      <c r="F38" s="40">
        <v>-0.2650268660443883</v>
      </c>
      <c r="G38" s="41">
        <v>583</v>
      </c>
      <c r="H38" s="39">
        <v>1665.0583223463618</v>
      </c>
      <c r="I38" s="40">
        <v>-0.30791785850604547</v>
      </c>
      <c r="J38" s="41">
        <v>2102</v>
      </c>
      <c r="K38" s="39">
        <v>7868.400035199171</v>
      </c>
      <c r="L38" s="40">
        <v>-0.249662556277088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651</v>
      </c>
      <c r="D39" s="39"/>
      <c r="E39" s="39">
        <v>4660.408201440783</v>
      </c>
      <c r="F39" s="40">
        <v>-0.36248810649208096</v>
      </c>
      <c r="G39" s="41">
        <v>411</v>
      </c>
      <c r="H39" s="39">
        <v>2928.7068419090283</v>
      </c>
      <c r="I39" s="40">
        <v>-0.23276319178268967</v>
      </c>
      <c r="J39" s="41">
        <v>240</v>
      </c>
      <c r="K39" s="39">
        <v>5521.626090380058</v>
      </c>
      <c r="L39" s="40">
        <v>-0.4147747701465637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-31</v>
      </c>
      <c r="D40" s="39"/>
      <c r="E40" s="39">
        <v>1750.8189054332906</v>
      </c>
      <c r="F40" s="40">
        <v>-0.3974133139311993</v>
      </c>
      <c r="G40" s="41">
        <v>199</v>
      </c>
      <c r="H40" s="39">
        <v>1042.739142044964</v>
      </c>
      <c r="I40" s="40">
        <v>-0.1616683687188354</v>
      </c>
      <c r="J40" s="41">
        <v>-230</v>
      </c>
      <c r="K40" s="39">
        <v>2220.090423812784</v>
      </c>
      <c r="L40" s="40">
        <v>-0.49101960908980136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-622</v>
      </c>
      <c r="D41" s="39"/>
      <c r="E41" s="39">
        <v>2124.7710699104646</v>
      </c>
      <c r="F41" s="40">
        <v>-0.394618004947595</v>
      </c>
      <c r="G41" s="41">
        <v>-59</v>
      </c>
      <c r="H41" s="39">
        <v>1131.1641999408603</v>
      </c>
      <c r="I41" s="40">
        <v>-0.1903560843004311</v>
      </c>
      <c r="J41" s="41">
        <v>-563</v>
      </c>
      <c r="K41" s="39">
        <v>2804.0333721369243</v>
      </c>
      <c r="L41" s="40">
        <v>-0.4711118130028854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-1470</v>
      </c>
      <c r="D42" s="39"/>
      <c r="E42" s="39">
        <v>4462.897504348657</v>
      </c>
      <c r="F42" s="40">
        <v>-0.2625812524752891</v>
      </c>
      <c r="G42" s="41">
        <v>-425</v>
      </c>
      <c r="H42" s="39">
        <v>4007.1854902526684</v>
      </c>
      <c r="I42" s="40">
        <v>-0.08064584471371822</v>
      </c>
      <c r="J42" s="41">
        <v>-1045</v>
      </c>
      <c r="K42" s="39">
        <v>5063.423798470612</v>
      </c>
      <c r="L42" s="40">
        <v>-0.33891751600672726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-2524</v>
      </c>
      <c r="D43" s="39"/>
      <c r="E43" s="39">
        <v>-1048.7667328191164</v>
      </c>
      <c r="F43" s="40">
        <v>-0.280632655231518</v>
      </c>
      <c r="G43" s="41">
        <v>-987</v>
      </c>
      <c r="H43" s="39">
        <v>-6099.491276921115</v>
      </c>
      <c r="I43" s="40">
        <v>-0.118975404613228</v>
      </c>
      <c r="J43" s="41">
        <v>-1537</v>
      </c>
      <c r="K43" s="39">
        <v>6740.219398738511</v>
      </c>
      <c r="L43" s="40">
        <v>-0.3436857260386672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-3852</v>
      </c>
      <c r="D44" s="45"/>
      <c r="E44" s="45">
        <v>-37784.80301775248</v>
      </c>
      <c r="F44" s="46">
        <v>-0.38917823846426186</v>
      </c>
      <c r="G44" s="47">
        <v>-880</v>
      </c>
      <c r="H44" s="45">
        <v>-25344.139272519613</v>
      </c>
      <c r="I44" s="46">
        <v>-0.016081411294865372</v>
      </c>
      <c r="J44" s="47">
        <v>-2972</v>
      </c>
      <c r="K44" s="45">
        <v>6833.08338751625</v>
      </c>
      <c r="L44" s="46">
        <v>-0.32279683905171547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48424</v>
      </c>
      <c r="D45" s="49"/>
      <c r="E45" s="49">
        <v>-561.4261246892638</v>
      </c>
      <c r="F45" s="50">
        <v>-0.29298390922721546</v>
      </c>
      <c r="G45" s="51">
        <v>17005</v>
      </c>
      <c r="H45" s="49">
        <v>-1256.8511647511914</v>
      </c>
      <c r="I45" s="50">
        <v>-0.25389766140310793</v>
      </c>
      <c r="J45" s="51">
        <v>31419</v>
      </c>
      <c r="K45" s="49">
        <v>-321.90206135345943</v>
      </c>
      <c r="L45" s="50">
        <v>-0.31008037083313844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94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113</v>
      </c>
      <c r="D47" s="17">
        <v>0.013878653893392287</v>
      </c>
      <c r="E47" s="18">
        <v>25316.75221238938</v>
      </c>
      <c r="F47" s="19">
        <v>0.07079646017699115</v>
      </c>
      <c r="G47" s="20">
        <v>28</v>
      </c>
      <c r="H47" s="18">
        <v>25048.535714285714</v>
      </c>
      <c r="I47" s="19">
        <v>0.17857142857142858</v>
      </c>
      <c r="J47" s="20">
        <v>85</v>
      </c>
      <c r="K47" s="18">
        <v>25405.105882352942</v>
      </c>
      <c r="L47" s="19">
        <v>0.03529411764705882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4643</v>
      </c>
      <c r="D48" s="22">
        <v>0.064159078032805</v>
      </c>
      <c r="E48" s="18">
        <v>38113.18587120396</v>
      </c>
      <c r="F48" s="19">
        <v>0.15291837174240794</v>
      </c>
      <c r="G48" s="20">
        <v>726</v>
      </c>
      <c r="H48" s="18">
        <v>47653.69696969697</v>
      </c>
      <c r="I48" s="19">
        <v>0.15289256198347106</v>
      </c>
      <c r="J48" s="20">
        <v>3917</v>
      </c>
      <c r="K48" s="18">
        <v>36344.89098800102</v>
      </c>
      <c r="L48" s="19">
        <v>0.1529231554761297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15931</v>
      </c>
      <c r="D49" s="22">
        <v>0.08262409692292533</v>
      </c>
      <c r="E49" s="18">
        <v>59966.01575544536</v>
      </c>
      <c r="F49" s="19">
        <v>0.3032452451195782</v>
      </c>
      <c r="G49" s="20">
        <v>5152</v>
      </c>
      <c r="H49" s="18">
        <v>65291.61743012422</v>
      </c>
      <c r="I49" s="19">
        <v>0.25</v>
      </c>
      <c r="J49" s="20">
        <v>10779</v>
      </c>
      <c r="K49" s="18">
        <v>57420.55700899898</v>
      </c>
      <c r="L49" s="19">
        <v>0.32869468410798774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20197</v>
      </c>
      <c r="D50" s="22">
        <v>0.09061867650159952</v>
      </c>
      <c r="E50" s="18">
        <v>76327.01782442936</v>
      </c>
      <c r="F50" s="19">
        <v>0.5853344556122196</v>
      </c>
      <c r="G50" s="20">
        <v>6553</v>
      </c>
      <c r="H50" s="18">
        <v>79796.10361666413</v>
      </c>
      <c r="I50" s="19">
        <v>0.48496871661834273</v>
      </c>
      <c r="J50" s="20">
        <v>13644</v>
      </c>
      <c r="K50" s="18">
        <v>74660.87012606274</v>
      </c>
      <c r="L50" s="19">
        <v>0.6335385517443565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16274</v>
      </c>
      <c r="D51" s="22">
        <v>0.07533631456637872</v>
      </c>
      <c r="E51" s="18">
        <v>85047.84502888042</v>
      </c>
      <c r="F51" s="19">
        <v>1.0529679242964238</v>
      </c>
      <c r="G51" s="20">
        <v>4715</v>
      </c>
      <c r="H51" s="18">
        <v>85764.43244962885</v>
      </c>
      <c r="I51" s="19">
        <v>0.8632025450689289</v>
      </c>
      <c r="J51" s="20">
        <v>11559</v>
      </c>
      <c r="K51" s="18">
        <v>84755.54381866944</v>
      </c>
      <c r="L51" s="19">
        <v>1.1303745998788823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11255</v>
      </c>
      <c r="D52" s="22">
        <v>0.06355561327919859</v>
      </c>
      <c r="E52" s="18">
        <v>87308.39333629498</v>
      </c>
      <c r="F52" s="19">
        <v>1.4031985784095957</v>
      </c>
      <c r="G52" s="20">
        <v>3256</v>
      </c>
      <c r="H52" s="18">
        <v>80703.81664619164</v>
      </c>
      <c r="I52" s="19">
        <v>0.9781941031941032</v>
      </c>
      <c r="J52" s="20">
        <v>7999</v>
      </c>
      <c r="K52" s="18">
        <v>89996.79209901238</v>
      </c>
      <c r="L52" s="19">
        <v>1.5761970246280785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8486</v>
      </c>
      <c r="D53" s="22">
        <v>0.05264104711392326</v>
      </c>
      <c r="E53" s="18">
        <v>90504.28541126562</v>
      </c>
      <c r="F53" s="19">
        <v>1.5960405373556446</v>
      </c>
      <c r="G53" s="20">
        <v>2413</v>
      </c>
      <c r="H53" s="18">
        <v>81266.2909241608</v>
      </c>
      <c r="I53" s="19">
        <v>0.9821798590965602</v>
      </c>
      <c r="J53" s="20">
        <v>6073</v>
      </c>
      <c r="K53" s="18">
        <v>94174.84044129755</v>
      </c>
      <c r="L53" s="19">
        <v>1.8399473077556396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5791</v>
      </c>
      <c r="D54" s="22">
        <v>0.04437785934877733</v>
      </c>
      <c r="E54" s="18">
        <v>93986.75271973752</v>
      </c>
      <c r="F54" s="19">
        <v>1.5247798307718874</v>
      </c>
      <c r="G54" s="20">
        <v>1833</v>
      </c>
      <c r="H54" s="18">
        <v>83352.22695035461</v>
      </c>
      <c r="I54" s="19">
        <v>0.8985270049099836</v>
      </c>
      <c r="J54" s="20">
        <v>3958</v>
      </c>
      <c r="K54" s="18">
        <v>98911.73648307227</v>
      </c>
      <c r="L54" s="19">
        <v>1.8148054573016674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3021</v>
      </c>
      <c r="D55" s="22">
        <v>0.03001728900459053</v>
      </c>
      <c r="E55" s="18">
        <v>98440.66203243959</v>
      </c>
      <c r="F55" s="19">
        <v>1.2466070837471037</v>
      </c>
      <c r="G55" s="20">
        <v>1022</v>
      </c>
      <c r="H55" s="18">
        <v>85837.12328767123</v>
      </c>
      <c r="I55" s="19">
        <v>0.6614481409001957</v>
      </c>
      <c r="J55" s="20">
        <v>1999</v>
      </c>
      <c r="K55" s="18">
        <v>104884.29214607304</v>
      </c>
      <c r="L55" s="19">
        <v>1.5457728864432216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955</v>
      </c>
      <c r="D56" s="22">
        <v>0.013792207041968747</v>
      </c>
      <c r="E56" s="18">
        <v>105784.82617801047</v>
      </c>
      <c r="F56" s="19">
        <v>0.9403141361256544</v>
      </c>
      <c r="G56" s="20">
        <v>290</v>
      </c>
      <c r="H56" s="18">
        <v>88245.71034482759</v>
      </c>
      <c r="I56" s="19">
        <v>0.3448275862068966</v>
      </c>
      <c r="J56" s="20">
        <v>665</v>
      </c>
      <c r="K56" s="18">
        <v>113433.46315789473</v>
      </c>
      <c r="L56" s="19">
        <v>1.2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55</v>
      </c>
      <c r="D57" s="25">
        <v>0.0006177207228455586</v>
      </c>
      <c r="E57" s="26">
        <v>131973.76363636364</v>
      </c>
      <c r="F57" s="27">
        <v>0.7090909090909091</v>
      </c>
      <c r="G57" s="28">
        <v>14</v>
      </c>
      <c r="H57" s="26">
        <v>89603.14285714286</v>
      </c>
      <c r="I57" s="27">
        <v>0</v>
      </c>
      <c r="J57" s="28">
        <v>41</v>
      </c>
      <c r="K57" s="26">
        <v>146441.78048780488</v>
      </c>
      <c r="L57" s="27">
        <v>0.9512195121951219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86721</v>
      </c>
      <c r="D58" s="31">
        <v>0.06022596978874623</v>
      </c>
      <c r="E58" s="32">
        <v>77967.38096885414</v>
      </c>
      <c r="F58" s="33">
        <v>0.8922521649888724</v>
      </c>
      <c r="G58" s="34">
        <v>26002</v>
      </c>
      <c r="H58" s="32">
        <v>77885.80036151066</v>
      </c>
      <c r="I58" s="33">
        <v>0.6395661872163679</v>
      </c>
      <c r="J58" s="34">
        <v>60719</v>
      </c>
      <c r="K58" s="32">
        <v>78002.31663894333</v>
      </c>
      <c r="L58" s="33">
        <v>1.000461140664372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95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8142</v>
      </c>
      <c r="D60" s="17">
        <v>1</v>
      </c>
      <c r="E60" s="18">
        <v>25387.969417833458</v>
      </c>
      <c r="F60" s="19">
        <v>0.05846229427659052</v>
      </c>
      <c r="G60" s="20">
        <v>1923</v>
      </c>
      <c r="H60" s="18">
        <v>25325.97555902236</v>
      </c>
      <c r="I60" s="19">
        <v>0.07904316172646905</v>
      </c>
      <c r="J60" s="20">
        <v>6219</v>
      </c>
      <c r="K60" s="18">
        <v>25407.138768290723</v>
      </c>
      <c r="L60" s="19">
        <v>0.05209840810419682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72367</v>
      </c>
      <c r="D61" s="22">
        <v>1</v>
      </c>
      <c r="E61" s="18">
        <v>35287.13629140354</v>
      </c>
      <c r="F61" s="19">
        <v>0.15478049387151602</v>
      </c>
      <c r="G61" s="20">
        <v>15774</v>
      </c>
      <c r="H61" s="18">
        <v>46043.894826930395</v>
      </c>
      <c r="I61" s="19">
        <v>0.1701534170153417</v>
      </c>
      <c r="J61" s="20">
        <v>56593</v>
      </c>
      <c r="K61" s="18">
        <v>32288.936705953034</v>
      </c>
      <c r="L61" s="19">
        <v>0.15049564433763893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192813</v>
      </c>
      <c r="D62" s="22">
        <v>1</v>
      </c>
      <c r="E62" s="18">
        <v>54544.423348010765</v>
      </c>
      <c r="F62" s="19">
        <v>0.30662351604922905</v>
      </c>
      <c r="G62" s="20">
        <v>69789</v>
      </c>
      <c r="H62" s="18">
        <v>62644.29778331829</v>
      </c>
      <c r="I62" s="19">
        <v>0.2542377738612102</v>
      </c>
      <c r="J62" s="20">
        <v>123024</v>
      </c>
      <c r="K62" s="18">
        <v>49949.53018110288</v>
      </c>
      <c r="L62" s="19">
        <v>0.33634087657692807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222879</v>
      </c>
      <c r="D63" s="22">
        <v>1</v>
      </c>
      <c r="E63" s="18">
        <v>72709.68052171807</v>
      </c>
      <c r="F63" s="19">
        <v>0.6441477214093746</v>
      </c>
      <c r="G63" s="20">
        <v>81225</v>
      </c>
      <c r="H63" s="18">
        <v>80706.36690674054</v>
      </c>
      <c r="I63" s="19">
        <v>0.5357586949830717</v>
      </c>
      <c r="J63" s="20">
        <v>141654</v>
      </c>
      <c r="K63" s="18">
        <v>68124.34688042695</v>
      </c>
      <c r="L63" s="19">
        <v>0.706298445508069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216018</v>
      </c>
      <c r="D64" s="22">
        <v>1</v>
      </c>
      <c r="E64" s="18">
        <v>83724.7838281995</v>
      </c>
      <c r="F64" s="19">
        <v>1.1015887564925144</v>
      </c>
      <c r="G64" s="20">
        <v>76733</v>
      </c>
      <c r="H64" s="18">
        <v>85212.1372942541</v>
      </c>
      <c r="I64" s="19">
        <v>0.854743070126282</v>
      </c>
      <c r="J64" s="20">
        <v>139285</v>
      </c>
      <c r="K64" s="18">
        <v>82905.39126251929</v>
      </c>
      <c r="L64" s="19">
        <v>1.2375776286032236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177089</v>
      </c>
      <c r="D65" s="22">
        <v>1</v>
      </c>
      <c r="E65" s="18">
        <v>89759.33410319105</v>
      </c>
      <c r="F65" s="19">
        <v>1.4444431895826393</v>
      </c>
      <c r="G65" s="20">
        <v>61324</v>
      </c>
      <c r="H65" s="18">
        <v>81540.20905355163</v>
      </c>
      <c r="I65" s="19">
        <v>0.9606190072402322</v>
      </c>
      <c r="J65" s="20">
        <v>115765</v>
      </c>
      <c r="K65" s="18">
        <v>94113.23748110396</v>
      </c>
      <c r="L65" s="19">
        <v>1.7007385651967348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161205</v>
      </c>
      <c r="D66" s="22">
        <v>1</v>
      </c>
      <c r="E66" s="18">
        <v>96051.75825191526</v>
      </c>
      <c r="F66" s="19">
        <v>1.605247976179399</v>
      </c>
      <c r="G66" s="20">
        <v>55920</v>
      </c>
      <c r="H66" s="18">
        <v>83596.0376609442</v>
      </c>
      <c r="I66" s="19">
        <v>0.9385014306151646</v>
      </c>
      <c r="J66" s="20">
        <v>105285</v>
      </c>
      <c r="K66" s="18">
        <v>102667.36252077694</v>
      </c>
      <c r="L66" s="19">
        <v>1.959376929287173</v>
      </c>
    </row>
    <row r="67" spans="2:12" ht="10.5">
      <c r="B67" s="15" t="s">
        <v>21</v>
      </c>
      <c r="C67" s="21">
        <v>130493</v>
      </c>
      <c r="D67" s="22">
        <v>1</v>
      </c>
      <c r="E67" s="18">
        <v>102275.13803805568</v>
      </c>
      <c r="F67" s="19">
        <v>1.4966549929881297</v>
      </c>
      <c r="G67" s="20">
        <v>47196</v>
      </c>
      <c r="H67" s="18">
        <v>87658.90319094839</v>
      </c>
      <c r="I67" s="19">
        <v>0.7983727434528349</v>
      </c>
      <c r="J67" s="20">
        <v>83297</v>
      </c>
      <c r="K67" s="18">
        <v>110556.68262962652</v>
      </c>
      <c r="L67" s="19">
        <v>1.892301043254859</v>
      </c>
    </row>
    <row r="68" spans="2:12" ht="10.5">
      <c r="B68" s="15" t="s">
        <v>22</v>
      </c>
      <c r="C68" s="21">
        <v>100642</v>
      </c>
      <c r="D68" s="22">
        <v>1</v>
      </c>
      <c r="E68" s="18">
        <v>105531.26793982631</v>
      </c>
      <c r="F68" s="19">
        <v>1.1526003060352537</v>
      </c>
      <c r="G68" s="20">
        <v>38712</v>
      </c>
      <c r="H68" s="18">
        <v>89492.29928704278</v>
      </c>
      <c r="I68" s="19">
        <v>0.5462905558999793</v>
      </c>
      <c r="J68" s="20">
        <v>61930</v>
      </c>
      <c r="K68" s="18">
        <v>115557.11251412885</v>
      </c>
      <c r="L68" s="19">
        <v>1.5316001937671564</v>
      </c>
    </row>
    <row r="69" spans="2:12" ht="10.5">
      <c r="B69" s="15" t="s">
        <v>23</v>
      </c>
      <c r="C69" s="21">
        <v>69242</v>
      </c>
      <c r="D69" s="22">
        <v>1</v>
      </c>
      <c r="E69" s="18">
        <v>111920.9338262904</v>
      </c>
      <c r="F69" s="19">
        <v>0.8303341902313625</v>
      </c>
      <c r="G69" s="20">
        <v>24703</v>
      </c>
      <c r="H69" s="18">
        <v>90978.28757640772</v>
      </c>
      <c r="I69" s="19">
        <v>0.28733352224426184</v>
      </c>
      <c r="J69" s="20">
        <v>44539</v>
      </c>
      <c r="K69" s="18">
        <v>123536.51096791576</v>
      </c>
      <c r="L69" s="19">
        <v>1.1315027279462944</v>
      </c>
    </row>
    <row r="70" spans="2:12" ht="11.25" thickBot="1">
      <c r="B70" s="23" t="s">
        <v>24</v>
      </c>
      <c r="C70" s="24">
        <v>89037</v>
      </c>
      <c r="D70" s="25">
        <v>1</v>
      </c>
      <c r="E70" s="26">
        <v>129392.92235812078</v>
      </c>
      <c r="F70" s="27">
        <v>0.47265743454968157</v>
      </c>
      <c r="G70" s="28">
        <v>35587</v>
      </c>
      <c r="H70" s="26">
        <v>100597.88065866749</v>
      </c>
      <c r="I70" s="27">
        <v>0.08570545423890746</v>
      </c>
      <c r="J70" s="28">
        <v>53450</v>
      </c>
      <c r="K70" s="26">
        <v>148564.65573433114</v>
      </c>
      <c r="L70" s="27">
        <v>0.7302899906454631</v>
      </c>
    </row>
    <row r="71" spans="2:12" ht="11.25" thickBot="1">
      <c r="B71" s="52" t="s">
        <v>11</v>
      </c>
      <c r="C71" s="53">
        <v>1439927</v>
      </c>
      <c r="D71" s="31">
        <v>1</v>
      </c>
      <c r="E71" s="54">
        <v>84855.41070207031</v>
      </c>
      <c r="F71" s="55">
        <v>0.9568387841883651</v>
      </c>
      <c r="G71" s="56">
        <v>508886</v>
      </c>
      <c r="H71" s="54">
        <v>81245.8779314031</v>
      </c>
      <c r="I71" s="55">
        <v>0.6092700526247529</v>
      </c>
      <c r="J71" s="56">
        <v>931041</v>
      </c>
      <c r="K71" s="54">
        <v>86828.29985897506</v>
      </c>
      <c r="L71" s="55">
        <v>1.1468120093529717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96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7:L7"/>
    <mergeCell ref="B20:L20"/>
    <mergeCell ref="B33:L33"/>
    <mergeCell ref="B46:L46"/>
    <mergeCell ref="B59:L59"/>
    <mergeCell ref="B72:L72"/>
    <mergeCell ref="B2:L2"/>
    <mergeCell ref="B3:L3"/>
    <mergeCell ref="B5:B6"/>
    <mergeCell ref="C5:F5"/>
    <mergeCell ref="G5:I5"/>
    <mergeCell ref="J5:L5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7.09765625" style="7" bestFit="1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97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98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2449</v>
      </c>
      <c r="D8" s="17">
        <v>0.299352157437966</v>
      </c>
      <c r="E8" s="18">
        <v>23969.976316864027</v>
      </c>
      <c r="F8" s="19">
        <v>0.06737443854634545</v>
      </c>
      <c r="G8" s="20">
        <v>480</v>
      </c>
      <c r="H8" s="18">
        <v>26272.052083333332</v>
      </c>
      <c r="I8" s="19">
        <v>0.12916666666666668</v>
      </c>
      <c r="J8" s="20">
        <v>1969</v>
      </c>
      <c r="K8" s="18">
        <v>23408.779583544947</v>
      </c>
      <c r="L8" s="19">
        <v>0.052310817673946165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15284</v>
      </c>
      <c r="D9" s="22">
        <v>0.2107382180183658</v>
      </c>
      <c r="E9" s="18">
        <v>29027.600235540434</v>
      </c>
      <c r="F9" s="19">
        <v>0.15807380266945825</v>
      </c>
      <c r="G9" s="20">
        <v>3387</v>
      </c>
      <c r="H9" s="18">
        <v>39380.69560082669</v>
      </c>
      <c r="I9" s="19">
        <v>0.24033067611455566</v>
      </c>
      <c r="J9" s="20">
        <v>11897</v>
      </c>
      <c r="K9" s="18">
        <v>26080.14003530302</v>
      </c>
      <c r="L9" s="19">
        <v>0.13465579557871732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21606</v>
      </c>
      <c r="D10" s="22">
        <v>0.11145041318050984</v>
      </c>
      <c r="E10" s="18">
        <v>42462.27274831066</v>
      </c>
      <c r="F10" s="19">
        <v>0.34883828566139036</v>
      </c>
      <c r="G10" s="20">
        <v>7542</v>
      </c>
      <c r="H10" s="18">
        <v>53484.70087509944</v>
      </c>
      <c r="I10" s="19">
        <v>0.37258021744895253</v>
      </c>
      <c r="J10" s="20">
        <v>14064</v>
      </c>
      <c r="K10" s="18">
        <v>36551.3545221843</v>
      </c>
      <c r="L10" s="19">
        <v>0.33610637087599543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18409</v>
      </c>
      <c r="D11" s="22">
        <v>0.08212694008110531</v>
      </c>
      <c r="E11" s="18">
        <v>54420.052094084414</v>
      </c>
      <c r="F11" s="19">
        <v>0.6293660709435602</v>
      </c>
      <c r="G11" s="20">
        <v>6894</v>
      </c>
      <c r="H11" s="18">
        <v>66496.40092834349</v>
      </c>
      <c r="I11" s="19">
        <v>0.6105308964316797</v>
      </c>
      <c r="J11" s="20">
        <v>11515</v>
      </c>
      <c r="K11" s="18">
        <v>47189.97412071211</v>
      </c>
      <c r="L11" s="19">
        <v>0.6406426400347373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15369</v>
      </c>
      <c r="D12" s="22">
        <v>0.07102158512747286</v>
      </c>
      <c r="E12" s="18">
        <v>59969.25909297937</v>
      </c>
      <c r="F12" s="19">
        <v>0.981651376146789</v>
      </c>
      <c r="G12" s="20">
        <v>5442</v>
      </c>
      <c r="H12" s="18">
        <v>67875.7769202499</v>
      </c>
      <c r="I12" s="19">
        <v>0.8614479970599045</v>
      </c>
      <c r="J12" s="20">
        <v>9927</v>
      </c>
      <c r="K12" s="18">
        <v>55634.891205802356</v>
      </c>
      <c r="L12" s="19">
        <v>1.0475470937846278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11074</v>
      </c>
      <c r="D13" s="22">
        <v>0.06222991464038257</v>
      </c>
      <c r="E13" s="18">
        <v>62532.009030160734</v>
      </c>
      <c r="F13" s="19">
        <v>1.235958100054181</v>
      </c>
      <c r="G13" s="20">
        <v>3573</v>
      </c>
      <c r="H13" s="18">
        <v>62780.39854464036</v>
      </c>
      <c r="I13" s="19">
        <v>0.8933669185558354</v>
      </c>
      <c r="J13" s="20">
        <v>7501</v>
      </c>
      <c r="K13" s="18">
        <v>62413.69217437675</v>
      </c>
      <c r="L13" s="19">
        <v>1.399146780429276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9063</v>
      </c>
      <c r="D14" s="22">
        <v>0.05603368327336128</v>
      </c>
      <c r="E14" s="18">
        <v>66136.09897384972</v>
      </c>
      <c r="F14" s="19">
        <v>1.278494979587333</v>
      </c>
      <c r="G14" s="20">
        <v>2798</v>
      </c>
      <c r="H14" s="18">
        <v>64055.583631165115</v>
      </c>
      <c r="I14" s="19">
        <v>0.8034310221586848</v>
      </c>
      <c r="J14" s="20">
        <v>6265</v>
      </c>
      <c r="K14" s="18">
        <v>67065.27390263368</v>
      </c>
      <c r="L14" s="19">
        <v>1.4906624102154828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6375</v>
      </c>
      <c r="D15" s="22">
        <v>0.04861217019978649</v>
      </c>
      <c r="E15" s="18">
        <v>70149.20407843137</v>
      </c>
      <c r="F15" s="19">
        <v>1.1584313725490196</v>
      </c>
      <c r="G15" s="20">
        <v>2007</v>
      </c>
      <c r="H15" s="18">
        <v>66009.77179870453</v>
      </c>
      <c r="I15" s="19">
        <v>0.6382660687593423</v>
      </c>
      <c r="J15" s="20">
        <v>4368</v>
      </c>
      <c r="K15" s="18">
        <v>72051.18246336996</v>
      </c>
      <c r="L15" s="19">
        <v>1.3974358974358974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4453</v>
      </c>
      <c r="D16" s="22">
        <v>0.044055522027761015</v>
      </c>
      <c r="E16" s="18">
        <v>74699.45115652369</v>
      </c>
      <c r="F16" s="19">
        <v>0.8773860318886144</v>
      </c>
      <c r="G16" s="20">
        <v>1525</v>
      </c>
      <c r="H16" s="18">
        <v>69185.95540983607</v>
      </c>
      <c r="I16" s="19">
        <v>0.41442622950819674</v>
      </c>
      <c r="J16" s="20">
        <v>2928</v>
      </c>
      <c r="K16" s="18">
        <v>77571.06352459016</v>
      </c>
      <c r="L16" s="19">
        <v>1.1185109289617485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3887</v>
      </c>
      <c r="D17" s="22">
        <v>0.05582604449423356</v>
      </c>
      <c r="E17" s="18">
        <v>81829.95369179315</v>
      </c>
      <c r="F17" s="19">
        <v>0.6287625418060201</v>
      </c>
      <c r="G17" s="20">
        <v>1674</v>
      </c>
      <c r="H17" s="18">
        <v>70784.36798088411</v>
      </c>
      <c r="I17" s="19">
        <v>0.24731182795698925</v>
      </c>
      <c r="J17" s="20">
        <v>2213</v>
      </c>
      <c r="K17" s="18">
        <v>90185.26751016719</v>
      </c>
      <c r="L17" s="19">
        <v>0.9173068233167646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4560</v>
      </c>
      <c r="D18" s="25">
        <v>0.050865607710155275</v>
      </c>
      <c r="E18" s="26">
        <v>105709.8269736842</v>
      </c>
      <c r="F18" s="27">
        <v>0.4881578947368421</v>
      </c>
      <c r="G18" s="28">
        <v>1507</v>
      </c>
      <c r="H18" s="26">
        <v>83539.93165228932</v>
      </c>
      <c r="I18" s="27">
        <v>0.0856005308560053</v>
      </c>
      <c r="J18" s="28">
        <v>3053</v>
      </c>
      <c r="K18" s="26">
        <v>116653.17196200459</v>
      </c>
      <c r="L18" s="27">
        <v>0.68686537831641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112529</v>
      </c>
      <c r="D19" s="31">
        <v>0.07780431277431916</v>
      </c>
      <c r="E19" s="32">
        <v>55231.14101253899</v>
      </c>
      <c r="F19" s="33">
        <v>0.6933945916163833</v>
      </c>
      <c r="G19" s="34">
        <v>36829</v>
      </c>
      <c r="H19" s="32">
        <v>61448.87374080208</v>
      </c>
      <c r="I19" s="33">
        <v>0.5560563686225529</v>
      </c>
      <c r="J19" s="34">
        <v>75700</v>
      </c>
      <c r="K19" s="32">
        <v>52206.13601056803</v>
      </c>
      <c r="L19" s="33">
        <v>0.7602113606340819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99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5546</v>
      </c>
      <c r="D21" s="17">
        <v>0.6779122356680113</v>
      </c>
      <c r="E21" s="18">
        <v>26799.09790840245</v>
      </c>
      <c r="F21" s="19">
        <v>0.061125135232600075</v>
      </c>
      <c r="G21" s="20">
        <v>960</v>
      </c>
      <c r="H21" s="18">
        <v>29350.573958333334</v>
      </c>
      <c r="I21" s="19">
        <v>0.11041666666666666</v>
      </c>
      <c r="J21" s="20">
        <v>4586</v>
      </c>
      <c r="K21" s="18">
        <v>26264.990405582208</v>
      </c>
      <c r="L21" s="19">
        <v>0.05080680331443524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30251</v>
      </c>
      <c r="D22" s="22">
        <v>0.41710558971954886</v>
      </c>
      <c r="E22" s="18">
        <v>36040.99272751314</v>
      </c>
      <c r="F22" s="19">
        <v>0.12607847674457043</v>
      </c>
      <c r="G22" s="20">
        <v>7649</v>
      </c>
      <c r="H22" s="18">
        <v>45372.896979997386</v>
      </c>
      <c r="I22" s="19">
        <v>0.1141325663485423</v>
      </c>
      <c r="J22" s="20">
        <v>22602</v>
      </c>
      <c r="K22" s="18">
        <v>32882.87682505973</v>
      </c>
      <c r="L22" s="19">
        <v>0.13012122820989294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49035</v>
      </c>
      <c r="D23" s="22">
        <v>0.2529376566836203</v>
      </c>
      <c r="E23" s="18">
        <v>51155.240195778526</v>
      </c>
      <c r="F23" s="19">
        <v>0.21464260222290202</v>
      </c>
      <c r="G23" s="20">
        <v>18617</v>
      </c>
      <c r="H23" s="18">
        <v>57100.32620722995</v>
      </c>
      <c r="I23" s="19">
        <v>0.15217274534028039</v>
      </c>
      <c r="J23" s="20">
        <v>30418</v>
      </c>
      <c r="K23" s="18">
        <v>47516.616148333225</v>
      </c>
      <c r="L23" s="19">
        <v>0.2528765862318364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27553</v>
      </c>
      <c r="D24" s="22">
        <v>0.12292050519065102</v>
      </c>
      <c r="E24" s="18">
        <v>59772.720611185716</v>
      </c>
      <c r="F24" s="19">
        <v>0.4525460022502087</v>
      </c>
      <c r="G24" s="20">
        <v>9581</v>
      </c>
      <c r="H24" s="18">
        <v>66141.87527397975</v>
      </c>
      <c r="I24" s="19">
        <v>0.33357687089030374</v>
      </c>
      <c r="J24" s="20">
        <v>17972</v>
      </c>
      <c r="K24" s="18">
        <v>56377.279323391944</v>
      </c>
      <c r="L24" s="19">
        <v>0.5159692855553083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18102</v>
      </c>
      <c r="D25" s="22">
        <v>0.08365103350754856</v>
      </c>
      <c r="E25" s="18">
        <v>64680.67749419954</v>
      </c>
      <c r="F25" s="19">
        <v>0.7085957352778699</v>
      </c>
      <c r="G25" s="20">
        <v>6051</v>
      </c>
      <c r="H25" s="18">
        <v>68779.40869277806</v>
      </c>
      <c r="I25" s="19">
        <v>0.5331350190051232</v>
      </c>
      <c r="J25" s="20">
        <v>12051</v>
      </c>
      <c r="K25" s="18">
        <v>62622.63895112439</v>
      </c>
      <c r="L25" s="19">
        <v>0.7966973695129035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12025</v>
      </c>
      <c r="D26" s="22">
        <v>0.06757402235421713</v>
      </c>
      <c r="E26" s="18">
        <v>66671.36083160083</v>
      </c>
      <c r="F26" s="19">
        <v>0.8719334719334719</v>
      </c>
      <c r="G26" s="20">
        <v>4037</v>
      </c>
      <c r="H26" s="18">
        <v>65147.33960862026</v>
      </c>
      <c r="I26" s="19">
        <v>0.6489967797869706</v>
      </c>
      <c r="J26" s="20">
        <v>7988</v>
      </c>
      <c r="K26" s="18">
        <v>67441.57536304457</v>
      </c>
      <c r="L26" s="19">
        <v>0.9846019028542814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9109</v>
      </c>
      <c r="D27" s="22">
        <v>0.05631808682964227</v>
      </c>
      <c r="E27" s="18">
        <v>67736.4688769349</v>
      </c>
      <c r="F27" s="19">
        <v>0.89351191129652</v>
      </c>
      <c r="G27" s="20">
        <v>3002</v>
      </c>
      <c r="H27" s="18">
        <v>64823.72684876749</v>
      </c>
      <c r="I27" s="19">
        <v>0.6245836109260493</v>
      </c>
      <c r="J27" s="20">
        <v>6107</v>
      </c>
      <c r="K27" s="18">
        <v>69168.27689536597</v>
      </c>
      <c r="L27" s="19">
        <v>1.0257082037006713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5899</v>
      </c>
      <c r="D28" s="22">
        <v>0.044982461491535765</v>
      </c>
      <c r="E28" s="18">
        <v>72159.61908798102</v>
      </c>
      <c r="F28" s="19">
        <v>0.7862349550771317</v>
      </c>
      <c r="G28" s="20">
        <v>2006</v>
      </c>
      <c r="H28" s="18">
        <v>67790.06480558326</v>
      </c>
      <c r="I28" s="19">
        <v>0.4860418743768694</v>
      </c>
      <c r="J28" s="20">
        <v>3893</v>
      </c>
      <c r="K28" s="18">
        <v>74411.17980991524</v>
      </c>
      <c r="L28" s="19">
        <v>0.9409195992807603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3136</v>
      </c>
      <c r="D29" s="22">
        <v>0.03102585157849956</v>
      </c>
      <c r="E29" s="18">
        <v>77929.82079081633</v>
      </c>
      <c r="F29" s="19">
        <v>0.6246811224489796</v>
      </c>
      <c r="G29" s="20">
        <v>1132</v>
      </c>
      <c r="H29" s="18">
        <v>71371.8480565371</v>
      </c>
      <c r="I29" s="19">
        <v>0.31713780918727913</v>
      </c>
      <c r="J29" s="20">
        <v>2004</v>
      </c>
      <c r="K29" s="18">
        <v>81634.2245508982</v>
      </c>
      <c r="L29" s="19">
        <v>0.7984031936127745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1318</v>
      </c>
      <c r="D30" s="22">
        <v>0.01892943829261637</v>
      </c>
      <c r="E30" s="18">
        <v>80809.84370257966</v>
      </c>
      <c r="F30" s="19">
        <v>0.38088012139605465</v>
      </c>
      <c r="G30" s="20">
        <v>664</v>
      </c>
      <c r="H30" s="18">
        <v>63503.989457831325</v>
      </c>
      <c r="I30" s="19">
        <v>0.1460843373493976</v>
      </c>
      <c r="J30" s="20">
        <v>654</v>
      </c>
      <c r="K30" s="18">
        <v>98380.3134556575</v>
      </c>
      <c r="L30" s="19">
        <v>0.6192660550458715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788</v>
      </c>
      <c r="D31" s="25">
        <v>0.008789933963947885</v>
      </c>
      <c r="E31" s="26">
        <v>65911.67639593908</v>
      </c>
      <c r="F31" s="27">
        <v>0.11421319796954314</v>
      </c>
      <c r="G31" s="28">
        <v>684</v>
      </c>
      <c r="H31" s="26">
        <v>56426.80701754386</v>
      </c>
      <c r="I31" s="27">
        <v>0.06432748538011696</v>
      </c>
      <c r="J31" s="28">
        <v>104</v>
      </c>
      <c r="K31" s="26">
        <v>128292.93269230769</v>
      </c>
      <c r="L31" s="27">
        <v>0.4423076923076923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162762</v>
      </c>
      <c r="D32" s="31">
        <v>0.11253619560978713</v>
      </c>
      <c r="E32" s="32">
        <v>54142.283585849276</v>
      </c>
      <c r="F32" s="33">
        <v>0.40419139602609944</v>
      </c>
      <c r="G32" s="34">
        <v>54383</v>
      </c>
      <c r="H32" s="32">
        <v>59638.180074655684</v>
      </c>
      <c r="I32" s="33">
        <v>0.29796075979625986</v>
      </c>
      <c r="J32" s="34">
        <v>108379</v>
      </c>
      <c r="K32" s="32">
        <v>51384.522961090246</v>
      </c>
      <c r="L32" s="33">
        <v>0.45749637844969965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3097</v>
      </c>
      <c r="D34" s="38"/>
      <c r="E34" s="39">
        <v>2829.1215915384237</v>
      </c>
      <c r="F34" s="40">
        <v>-0.006249303313745375</v>
      </c>
      <c r="G34" s="41">
        <v>480</v>
      </c>
      <c r="H34" s="39">
        <v>3078.521875000002</v>
      </c>
      <c r="I34" s="40">
        <v>-0.018750000000000017</v>
      </c>
      <c r="J34" s="41">
        <v>2617</v>
      </c>
      <c r="K34" s="39">
        <v>2856.210822037261</v>
      </c>
      <c r="L34" s="40">
        <v>-0.001504014359510926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14967</v>
      </c>
      <c r="D35" s="39"/>
      <c r="E35" s="39">
        <v>7013.392491972707</v>
      </c>
      <c r="F35" s="40">
        <v>-0.031995325924887824</v>
      </c>
      <c r="G35" s="41">
        <v>4262</v>
      </c>
      <c r="H35" s="39">
        <v>5992.201379170692</v>
      </c>
      <c r="I35" s="40">
        <v>-0.12619810976601337</v>
      </c>
      <c r="J35" s="41">
        <v>10705</v>
      </c>
      <c r="K35" s="39">
        <v>6802.736789756709</v>
      </c>
      <c r="L35" s="40">
        <v>-0.004534567368824377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27429</v>
      </c>
      <c r="D36" s="39"/>
      <c r="E36" s="39">
        <v>8692.967447467869</v>
      </c>
      <c r="F36" s="40">
        <v>-0.13419568343848834</v>
      </c>
      <c r="G36" s="41">
        <v>11075</v>
      </c>
      <c r="H36" s="39">
        <v>3615.625332130505</v>
      </c>
      <c r="I36" s="40">
        <v>-0.22040747210867215</v>
      </c>
      <c r="J36" s="41">
        <v>16354</v>
      </c>
      <c r="K36" s="39">
        <v>10965.261626148924</v>
      </c>
      <c r="L36" s="40">
        <v>-0.08322978464415903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9144</v>
      </c>
      <c r="D37" s="39"/>
      <c r="E37" s="39">
        <v>5352.668517101301</v>
      </c>
      <c r="F37" s="40">
        <v>-0.17682006869335154</v>
      </c>
      <c r="G37" s="41">
        <v>2687</v>
      </c>
      <c r="H37" s="39">
        <v>-354.525654363737</v>
      </c>
      <c r="I37" s="40">
        <v>-0.27695402554137594</v>
      </c>
      <c r="J37" s="41">
        <v>6457</v>
      </c>
      <c r="K37" s="39">
        <v>9187.305202679832</v>
      </c>
      <c r="L37" s="40">
        <v>-0.12467335447942895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2733</v>
      </c>
      <c r="D38" s="39"/>
      <c r="E38" s="39">
        <v>4711.418401220166</v>
      </c>
      <c r="F38" s="40">
        <v>-0.2730556408689191</v>
      </c>
      <c r="G38" s="41">
        <v>609</v>
      </c>
      <c r="H38" s="39">
        <v>903.6317725281551</v>
      </c>
      <c r="I38" s="40">
        <v>-0.3283129780547813</v>
      </c>
      <c r="J38" s="41">
        <v>2124</v>
      </c>
      <c r="K38" s="39">
        <v>6987.7477453220345</v>
      </c>
      <c r="L38" s="40">
        <v>-0.25084972427172436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951</v>
      </c>
      <c r="D39" s="39"/>
      <c r="E39" s="39">
        <v>4139.351801440098</v>
      </c>
      <c r="F39" s="40">
        <v>-0.3640246281207091</v>
      </c>
      <c r="G39" s="41">
        <v>464</v>
      </c>
      <c r="H39" s="39">
        <v>2366.9410639799025</v>
      </c>
      <c r="I39" s="40">
        <v>-0.24437013876886482</v>
      </c>
      <c r="J39" s="41">
        <v>487</v>
      </c>
      <c r="K39" s="39">
        <v>5027.883188667816</v>
      </c>
      <c r="L39" s="40">
        <v>-0.4145448775749947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46</v>
      </c>
      <c r="D40" s="39"/>
      <c r="E40" s="39">
        <v>1600.3699030851858</v>
      </c>
      <c r="F40" s="40">
        <v>-0.3849830682908131</v>
      </c>
      <c r="G40" s="41">
        <v>204</v>
      </c>
      <c r="H40" s="39">
        <v>768.1432176023736</v>
      </c>
      <c r="I40" s="40">
        <v>-0.17884741123263548</v>
      </c>
      <c r="J40" s="41">
        <v>-158</v>
      </c>
      <c r="K40" s="39">
        <v>2103.0029927322903</v>
      </c>
      <c r="L40" s="40">
        <v>-0.46495420651481156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-476</v>
      </c>
      <c r="D41" s="39"/>
      <c r="E41" s="39">
        <v>2010.4150095496443</v>
      </c>
      <c r="F41" s="40">
        <v>-0.3721964174718879</v>
      </c>
      <c r="G41" s="41">
        <v>-1</v>
      </c>
      <c r="H41" s="39">
        <v>1780.2930068787246</v>
      </c>
      <c r="I41" s="40">
        <v>-0.15222419438247292</v>
      </c>
      <c r="J41" s="41">
        <v>-475</v>
      </c>
      <c r="K41" s="39">
        <v>2359.9973465452786</v>
      </c>
      <c r="L41" s="40">
        <v>-0.45651629815513706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-1317</v>
      </c>
      <c r="D42" s="39"/>
      <c r="E42" s="39">
        <v>3230.3696342926414</v>
      </c>
      <c r="F42" s="40">
        <v>-0.25270490943963486</v>
      </c>
      <c r="G42" s="41">
        <v>-393</v>
      </c>
      <c r="H42" s="39">
        <v>2185.8926467010315</v>
      </c>
      <c r="I42" s="40">
        <v>-0.09728842032091761</v>
      </c>
      <c r="J42" s="41">
        <v>-924</v>
      </c>
      <c r="K42" s="39">
        <v>4063.1610263080365</v>
      </c>
      <c r="L42" s="40">
        <v>-0.3201077353489741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-2569</v>
      </c>
      <c r="D43" s="39"/>
      <c r="E43" s="39">
        <v>-1020.1099892134953</v>
      </c>
      <c r="F43" s="40">
        <v>-0.24788242040996544</v>
      </c>
      <c r="G43" s="41">
        <v>-1010</v>
      </c>
      <c r="H43" s="39">
        <v>-7280.3785230527865</v>
      </c>
      <c r="I43" s="40">
        <v>-0.10122749060759165</v>
      </c>
      <c r="J43" s="41">
        <v>-1559</v>
      </c>
      <c r="K43" s="39">
        <v>8195.045945490303</v>
      </c>
      <c r="L43" s="40">
        <v>-0.2980407682708931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-3772</v>
      </c>
      <c r="D44" s="45"/>
      <c r="E44" s="45">
        <v>-39798.150577745124</v>
      </c>
      <c r="F44" s="46">
        <v>-0.37394469676729897</v>
      </c>
      <c r="G44" s="47">
        <v>-823</v>
      </c>
      <c r="H44" s="45">
        <v>-27113.124634745458</v>
      </c>
      <c r="I44" s="46">
        <v>-0.021273045475888347</v>
      </c>
      <c r="J44" s="47">
        <v>-2949</v>
      </c>
      <c r="K44" s="45">
        <v>11639.760730303096</v>
      </c>
      <c r="L44" s="46">
        <v>-0.24455768600871775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50233</v>
      </c>
      <c r="D45" s="49"/>
      <c r="E45" s="49">
        <v>-1088.8574266897122</v>
      </c>
      <c r="F45" s="50">
        <v>-0.28920319559028385</v>
      </c>
      <c r="G45" s="51">
        <v>17554</v>
      </c>
      <c r="H45" s="49">
        <v>-1810.6936661463988</v>
      </c>
      <c r="I45" s="50">
        <v>-0.25809560882629307</v>
      </c>
      <c r="J45" s="51">
        <v>32679</v>
      </c>
      <c r="K45" s="49">
        <v>-821.6130494777826</v>
      </c>
      <c r="L45" s="50">
        <v>-0.30271498218438225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100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117</v>
      </c>
      <c r="D47" s="17">
        <v>0.014301430143014302</v>
      </c>
      <c r="E47" s="18">
        <v>25175.529914529914</v>
      </c>
      <c r="F47" s="19">
        <v>0.042735042735042736</v>
      </c>
      <c r="G47" s="20">
        <v>27</v>
      </c>
      <c r="H47" s="18">
        <v>21415.74074074074</v>
      </c>
      <c r="I47" s="19">
        <v>0.07407407407407407</v>
      </c>
      <c r="J47" s="20">
        <v>90</v>
      </c>
      <c r="K47" s="18">
        <v>26303.466666666667</v>
      </c>
      <c r="L47" s="19">
        <v>0.03333333333333333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4676</v>
      </c>
      <c r="D48" s="22">
        <v>0.06447343021812867</v>
      </c>
      <c r="E48" s="18">
        <v>38016.92600513259</v>
      </c>
      <c r="F48" s="19">
        <v>0.14927288280581694</v>
      </c>
      <c r="G48" s="20">
        <v>729</v>
      </c>
      <c r="H48" s="18">
        <v>47419.08916323731</v>
      </c>
      <c r="I48" s="19">
        <v>0.13854595336076816</v>
      </c>
      <c r="J48" s="20">
        <v>3947</v>
      </c>
      <c r="K48" s="18">
        <v>36280.372434760575</v>
      </c>
      <c r="L48" s="19">
        <v>0.15125411705092476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15937</v>
      </c>
      <c r="D49" s="22">
        <v>0.08220796236498128</v>
      </c>
      <c r="E49" s="18">
        <v>59901.177009474806</v>
      </c>
      <c r="F49" s="19">
        <v>0.30419777875384324</v>
      </c>
      <c r="G49" s="20">
        <v>5112</v>
      </c>
      <c r="H49" s="18">
        <v>65366.41999217527</v>
      </c>
      <c r="I49" s="19">
        <v>0.24569640062597808</v>
      </c>
      <c r="J49" s="20">
        <v>10825</v>
      </c>
      <c r="K49" s="18">
        <v>57320.26965357968</v>
      </c>
      <c r="L49" s="19">
        <v>0.331824480369515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20240</v>
      </c>
      <c r="D50" s="22">
        <v>0.09029546782777835</v>
      </c>
      <c r="E50" s="18">
        <v>76460.12776679843</v>
      </c>
      <c r="F50" s="19">
        <v>0.5850790513833992</v>
      </c>
      <c r="G50" s="20">
        <v>6553</v>
      </c>
      <c r="H50" s="18">
        <v>79999.5627956661</v>
      </c>
      <c r="I50" s="19">
        <v>0.48649473523576986</v>
      </c>
      <c r="J50" s="20">
        <v>13687</v>
      </c>
      <c r="K50" s="18">
        <v>74765.53306056843</v>
      </c>
      <c r="L50" s="19">
        <v>0.6322788047051947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16183</v>
      </c>
      <c r="D51" s="22">
        <v>0.0747831551901811</v>
      </c>
      <c r="E51" s="18">
        <v>84810.49681764815</v>
      </c>
      <c r="F51" s="19">
        <v>1.0411542977198294</v>
      </c>
      <c r="G51" s="20">
        <v>4717</v>
      </c>
      <c r="H51" s="18">
        <v>85549.74772100912</v>
      </c>
      <c r="I51" s="19">
        <v>0.8573245707017172</v>
      </c>
      <c r="J51" s="20">
        <v>11466</v>
      </c>
      <c r="K51" s="18">
        <v>84506.37624280482</v>
      </c>
      <c r="L51" s="19">
        <v>1.116780045351474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11239</v>
      </c>
      <c r="D52" s="22">
        <v>0.06315712575792484</v>
      </c>
      <c r="E52" s="18">
        <v>87035.31791084616</v>
      </c>
      <c r="F52" s="19">
        <v>1.3962986030785658</v>
      </c>
      <c r="G52" s="20">
        <v>3238</v>
      </c>
      <c r="H52" s="18">
        <v>80593.29431747993</v>
      </c>
      <c r="I52" s="19">
        <v>0.9873378628783199</v>
      </c>
      <c r="J52" s="20">
        <v>8001</v>
      </c>
      <c r="K52" s="18">
        <v>89642.40107486564</v>
      </c>
      <c r="L52" s="19">
        <v>1.5618047744031995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8455</v>
      </c>
      <c r="D53" s="22">
        <v>0.052274610181647314</v>
      </c>
      <c r="E53" s="18">
        <v>90570.44056771141</v>
      </c>
      <c r="F53" s="19">
        <v>1.5667652276759314</v>
      </c>
      <c r="G53" s="20">
        <v>2376</v>
      </c>
      <c r="H53" s="18">
        <v>80969.52988215488</v>
      </c>
      <c r="I53" s="19">
        <v>0.9739057239057239</v>
      </c>
      <c r="J53" s="20">
        <v>6079</v>
      </c>
      <c r="K53" s="18">
        <v>94322.99259746668</v>
      </c>
      <c r="L53" s="19">
        <v>1.7984865931896694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5725</v>
      </c>
      <c r="D54" s="22">
        <v>0.04365563519902394</v>
      </c>
      <c r="E54" s="18">
        <v>93774.35371179039</v>
      </c>
      <c r="F54" s="19">
        <v>1.5070742358078602</v>
      </c>
      <c r="G54" s="20">
        <v>1821</v>
      </c>
      <c r="H54" s="18">
        <v>83501.16364634816</v>
      </c>
      <c r="I54" s="19">
        <v>0.8923668314113125</v>
      </c>
      <c r="J54" s="20">
        <v>3904</v>
      </c>
      <c r="K54" s="18">
        <v>98566.22848360655</v>
      </c>
      <c r="L54" s="19">
        <v>1.7938012295081966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2971</v>
      </c>
      <c r="D55" s="22">
        <v>0.02939343272950325</v>
      </c>
      <c r="E55" s="18">
        <v>98640.26321104006</v>
      </c>
      <c r="F55" s="19">
        <v>1.2433524065971053</v>
      </c>
      <c r="G55" s="20">
        <v>1012</v>
      </c>
      <c r="H55" s="18">
        <v>85158.7756916996</v>
      </c>
      <c r="I55" s="19">
        <v>0.6472332015810277</v>
      </c>
      <c r="J55" s="20">
        <v>1959</v>
      </c>
      <c r="K55" s="18">
        <v>105604.66615620215</v>
      </c>
      <c r="L55" s="19">
        <v>1.551301684532925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935</v>
      </c>
      <c r="D56" s="22">
        <v>0.013428698637022994</v>
      </c>
      <c r="E56" s="18">
        <v>105674.51657754011</v>
      </c>
      <c r="F56" s="19">
        <v>0.9358288770053476</v>
      </c>
      <c r="G56" s="20">
        <v>284</v>
      </c>
      <c r="H56" s="18">
        <v>88197.94366197183</v>
      </c>
      <c r="I56" s="19">
        <v>0.3591549295774648</v>
      </c>
      <c r="J56" s="20">
        <v>651</v>
      </c>
      <c r="K56" s="18">
        <v>113298.70506912442</v>
      </c>
      <c r="L56" s="19">
        <v>1.1874039938556067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58</v>
      </c>
      <c r="D57" s="25">
        <v>0.0006469748349098697</v>
      </c>
      <c r="E57" s="26">
        <v>124068.27586206897</v>
      </c>
      <c r="F57" s="27">
        <v>0.6379310344827587</v>
      </c>
      <c r="G57" s="28">
        <v>15</v>
      </c>
      <c r="H57" s="26">
        <v>87600.26666666666</v>
      </c>
      <c r="I57" s="27">
        <v>0</v>
      </c>
      <c r="J57" s="28">
        <v>43</v>
      </c>
      <c r="K57" s="26">
        <v>136789.67441860464</v>
      </c>
      <c r="L57" s="27">
        <v>0.8604651162790697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86536</v>
      </c>
      <c r="D58" s="31">
        <v>0.05983234553082746</v>
      </c>
      <c r="E58" s="32">
        <v>77832.13968752889</v>
      </c>
      <c r="F58" s="33">
        <v>0.8830544513266155</v>
      </c>
      <c r="G58" s="34">
        <v>25884</v>
      </c>
      <c r="H58" s="32">
        <v>77848.02909133055</v>
      </c>
      <c r="I58" s="33">
        <v>0.636841291917787</v>
      </c>
      <c r="J58" s="34">
        <v>60652</v>
      </c>
      <c r="K58" s="32">
        <v>77825.3586856163</v>
      </c>
      <c r="L58" s="33">
        <v>0.9881289982193497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101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8181</v>
      </c>
      <c r="D60" s="17">
        <v>1</v>
      </c>
      <c r="E60" s="18">
        <v>25568.41070773744</v>
      </c>
      <c r="F60" s="19">
        <v>0.06075051949639408</v>
      </c>
      <c r="G60" s="20">
        <v>1938</v>
      </c>
      <c r="H60" s="18">
        <v>25592.938080495354</v>
      </c>
      <c r="I60" s="19">
        <v>0.08307533539731682</v>
      </c>
      <c r="J60" s="20">
        <v>6243</v>
      </c>
      <c r="K60" s="18">
        <v>25560.796732340223</v>
      </c>
      <c r="L60" s="19">
        <v>0.05382027871215762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72526</v>
      </c>
      <c r="D61" s="22">
        <v>1</v>
      </c>
      <c r="E61" s="18">
        <v>35246.92180735185</v>
      </c>
      <c r="F61" s="19">
        <v>0.15445495408543145</v>
      </c>
      <c r="G61" s="20">
        <v>15731</v>
      </c>
      <c r="H61" s="18">
        <v>45922.60040684</v>
      </c>
      <c r="I61" s="19">
        <v>0.16871146144555338</v>
      </c>
      <c r="J61" s="20">
        <v>56795</v>
      </c>
      <c r="K61" s="18">
        <v>32289.98721718461</v>
      </c>
      <c r="L61" s="19">
        <v>0.15050620653226515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193862</v>
      </c>
      <c r="D62" s="22">
        <v>1</v>
      </c>
      <c r="E62" s="18">
        <v>54593.13352797351</v>
      </c>
      <c r="F62" s="19">
        <v>0.304690965738515</v>
      </c>
      <c r="G62" s="20">
        <v>70141</v>
      </c>
      <c r="H62" s="18">
        <v>62725.035385865616</v>
      </c>
      <c r="I62" s="19">
        <v>0.2525056671561569</v>
      </c>
      <c r="J62" s="20">
        <v>123721</v>
      </c>
      <c r="K62" s="18">
        <v>49982.92403876464</v>
      </c>
      <c r="L62" s="19">
        <v>0.33427631525771695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224153</v>
      </c>
      <c r="D63" s="22">
        <v>1</v>
      </c>
      <c r="E63" s="18">
        <v>72880.89704799847</v>
      </c>
      <c r="F63" s="19">
        <v>0.6418205422189308</v>
      </c>
      <c r="G63" s="20">
        <v>81707</v>
      </c>
      <c r="H63" s="18">
        <v>81023.25417650875</v>
      </c>
      <c r="I63" s="19">
        <v>0.5350337180412938</v>
      </c>
      <c r="J63" s="20">
        <v>142446</v>
      </c>
      <c r="K63" s="18">
        <v>68210.4424624068</v>
      </c>
      <c r="L63" s="19">
        <v>0.7030734453757915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216399</v>
      </c>
      <c r="D64" s="22">
        <v>1</v>
      </c>
      <c r="E64" s="18">
        <v>83835.59818206183</v>
      </c>
      <c r="F64" s="19">
        <v>1.097583630238587</v>
      </c>
      <c r="G64" s="20">
        <v>76793</v>
      </c>
      <c r="H64" s="18">
        <v>85444.544398578</v>
      </c>
      <c r="I64" s="19">
        <v>0.853489250322295</v>
      </c>
      <c r="J64" s="20">
        <v>139606</v>
      </c>
      <c r="K64" s="18">
        <v>82950.56597137659</v>
      </c>
      <c r="L64" s="19">
        <v>1.2318524991762532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177953</v>
      </c>
      <c r="D65" s="22">
        <v>1</v>
      </c>
      <c r="E65" s="18">
        <v>89865.89361235833</v>
      </c>
      <c r="F65" s="19">
        <v>1.4383011244542099</v>
      </c>
      <c r="G65" s="20">
        <v>61665</v>
      </c>
      <c r="H65" s="18">
        <v>81778.03199545934</v>
      </c>
      <c r="I65" s="19">
        <v>0.9597664801751399</v>
      </c>
      <c r="J65" s="20">
        <v>116288</v>
      </c>
      <c r="K65" s="18">
        <v>94154.71091600166</v>
      </c>
      <c r="L65" s="19">
        <v>1.6920576499724822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161742</v>
      </c>
      <c r="D66" s="22">
        <v>1</v>
      </c>
      <c r="E66" s="18">
        <v>96243.8746584066</v>
      </c>
      <c r="F66" s="19">
        <v>1.6000915037528904</v>
      </c>
      <c r="G66" s="20">
        <v>56092</v>
      </c>
      <c r="H66" s="18">
        <v>83740.56289666975</v>
      </c>
      <c r="I66" s="19">
        <v>0.9354631676531413</v>
      </c>
      <c r="J66" s="20">
        <v>105650</v>
      </c>
      <c r="K66" s="18">
        <v>102882.16867960246</v>
      </c>
      <c r="L66" s="19">
        <v>1.9529578797917653</v>
      </c>
    </row>
    <row r="67" spans="2:12" ht="10.5">
      <c r="B67" s="15" t="s">
        <v>21</v>
      </c>
      <c r="C67" s="21">
        <v>131140</v>
      </c>
      <c r="D67" s="22">
        <v>1</v>
      </c>
      <c r="E67" s="18">
        <v>102514.5785877688</v>
      </c>
      <c r="F67" s="19">
        <v>1.4945783132530122</v>
      </c>
      <c r="G67" s="20">
        <v>47434</v>
      </c>
      <c r="H67" s="18">
        <v>87867.15174769153</v>
      </c>
      <c r="I67" s="19">
        <v>0.797929755028039</v>
      </c>
      <c r="J67" s="20">
        <v>83706</v>
      </c>
      <c r="K67" s="18">
        <v>110814.8921224285</v>
      </c>
      <c r="L67" s="19">
        <v>1.8893508231190117</v>
      </c>
    </row>
    <row r="68" spans="2:12" ht="10.5">
      <c r="B68" s="15" t="s">
        <v>22</v>
      </c>
      <c r="C68" s="21">
        <v>101077</v>
      </c>
      <c r="D68" s="22">
        <v>1</v>
      </c>
      <c r="E68" s="18">
        <v>105893.77244081245</v>
      </c>
      <c r="F68" s="19">
        <v>1.1508355016472591</v>
      </c>
      <c r="G68" s="20">
        <v>38810</v>
      </c>
      <c r="H68" s="18">
        <v>89707.74895645452</v>
      </c>
      <c r="I68" s="19">
        <v>0.5466374645709868</v>
      </c>
      <c r="J68" s="20">
        <v>62267</v>
      </c>
      <c r="K68" s="18">
        <v>115982.2554483113</v>
      </c>
      <c r="L68" s="19">
        <v>1.5274222300737148</v>
      </c>
    </row>
    <row r="69" spans="2:12" ht="10.5">
      <c r="B69" s="15" t="s">
        <v>23</v>
      </c>
      <c r="C69" s="21">
        <v>69627</v>
      </c>
      <c r="D69" s="22">
        <v>1</v>
      </c>
      <c r="E69" s="18">
        <v>112429.31092823186</v>
      </c>
      <c r="F69" s="19">
        <v>0.8303244431039682</v>
      </c>
      <c r="G69" s="20">
        <v>24879</v>
      </c>
      <c r="H69" s="18">
        <v>91406.13605852325</v>
      </c>
      <c r="I69" s="19">
        <v>0.28771252863861085</v>
      </c>
      <c r="J69" s="20">
        <v>44748</v>
      </c>
      <c r="K69" s="18">
        <v>124117.77896218825</v>
      </c>
      <c r="L69" s="19">
        <v>1.1320058997050146</v>
      </c>
    </row>
    <row r="70" spans="2:12" ht="11.25" thickBot="1">
      <c r="B70" s="23" t="s">
        <v>24</v>
      </c>
      <c r="C70" s="24">
        <v>89648</v>
      </c>
      <c r="D70" s="25">
        <v>1</v>
      </c>
      <c r="E70" s="26">
        <v>129988.88777217561</v>
      </c>
      <c r="F70" s="27">
        <v>0.4715554167410316</v>
      </c>
      <c r="G70" s="28">
        <v>35877</v>
      </c>
      <c r="H70" s="26">
        <v>100950.72455890961</v>
      </c>
      <c r="I70" s="27">
        <v>0.08596036457897818</v>
      </c>
      <c r="J70" s="28">
        <v>53771</v>
      </c>
      <c r="K70" s="26">
        <v>149363.68425359394</v>
      </c>
      <c r="L70" s="27">
        <v>0.728831526287404</v>
      </c>
    </row>
    <row r="71" spans="2:12" ht="11.25" thickBot="1">
      <c r="B71" s="52" t="s">
        <v>11</v>
      </c>
      <c r="C71" s="53">
        <v>1446308</v>
      </c>
      <c r="D71" s="31">
        <v>1</v>
      </c>
      <c r="E71" s="54">
        <v>85054.19803734751</v>
      </c>
      <c r="F71" s="55">
        <v>0.9536765336290749</v>
      </c>
      <c r="G71" s="56">
        <v>511067</v>
      </c>
      <c r="H71" s="54">
        <v>81474.01962756351</v>
      </c>
      <c r="I71" s="55">
        <v>0.6080337803066916</v>
      </c>
      <c r="J71" s="56">
        <v>935241</v>
      </c>
      <c r="K71" s="54">
        <v>87010.6039683889</v>
      </c>
      <c r="L71" s="55">
        <v>1.1425546998046492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102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7:L7"/>
    <mergeCell ref="B20:L20"/>
    <mergeCell ref="B33:L33"/>
    <mergeCell ref="B46:L46"/>
    <mergeCell ref="B59:L59"/>
    <mergeCell ref="B72:L72"/>
    <mergeCell ref="B2:L2"/>
    <mergeCell ref="B3:L3"/>
    <mergeCell ref="B5:B6"/>
    <mergeCell ref="C5:F5"/>
    <mergeCell ref="G5:I5"/>
    <mergeCell ref="J5:L5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8.1992187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27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32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3486</v>
      </c>
      <c r="D8" s="17">
        <v>0.4159904534606205</v>
      </c>
      <c r="E8" s="18">
        <v>23244.116465863455</v>
      </c>
      <c r="F8" s="19">
        <v>0.06310958118187034</v>
      </c>
      <c r="G8" s="20">
        <v>635</v>
      </c>
      <c r="H8" s="18">
        <v>26823.75433070866</v>
      </c>
      <c r="I8" s="19">
        <v>0.09921259842519685</v>
      </c>
      <c r="J8" s="20">
        <v>2851</v>
      </c>
      <c r="K8" s="18">
        <v>22446.827779726413</v>
      </c>
      <c r="L8" s="19">
        <v>0.05506839705366538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20109</v>
      </c>
      <c r="D9" s="22">
        <v>0.2789120363949069</v>
      </c>
      <c r="E9" s="18">
        <v>27847.322641603263</v>
      </c>
      <c r="F9" s="19">
        <v>0.16176836242478493</v>
      </c>
      <c r="G9" s="20">
        <v>4272</v>
      </c>
      <c r="H9" s="18">
        <v>37583.80594569288</v>
      </c>
      <c r="I9" s="19">
        <v>0.2375936329588015</v>
      </c>
      <c r="J9" s="20">
        <v>15837</v>
      </c>
      <c r="K9" s="18">
        <v>25220.92517522258</v>
      </c>
      <c r="L9" s="19">
        <v>0.14131464292479637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25938</v>
      </c>
      <c r="D10" s="22">
        <v>0.13750583146019763</v>
      </c>
      <c r="E10" s="18">
        <v>39847.6859434035</v>
      </c>
      <c r="F10" s="19">
        <v>0.339000693962526</v>
      </c>
      <c r="G10" s="20">
        <v>8263</v>
      </c>
      <c r="H10" s="18">
        <v>50332.91080721288</v>
      </c>
      <c r="I10" s="19">
        <v>0.3461212634636331</v>
      </c>
      <c r="J10" s="20">
        <v>17675</v>
      </c>
      <c r="K10" s="18">
        <v>34945.8803960396</v>
      </c>
      <c r="L10" s="19">
        <v>0.3356718528995757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22709</v>
      </c>
      <c r="D11" s="22">
        <v>0.10491616962887332</v>
      </c>
      <c r="E11" s="18">
        <v>52079.819058523055</v>
      </c>
      <c r="F11" s="19">
        <v>0.6532211898366287</v>
      </c>
      <c r="G11" s="20">
        <v>7950</v>
      </c>
      <c r="H11" s="18">
        <v>62739.954716981134</v>
      </c>
      <c r="I11" s="19">
        <v>0.5916981132075472</v>
      </c>
      <c r="J11" s="20">
        <v>14759</v>
      </c>
      <c r="K11" s="18">
        <v>46337.6902906701</v>
      </c>
      <c r="L11" s="19">
        <v>0.6863608645572193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18523</v>
      </c>
      <c r="D12" s="22">
        <v>0.0884752433630432</v>
      </c>
      <c r="E12" s="18">
        <v>57721.75954219079</v>
      </c>
      <c r="F12" s="19">
        <v>0.9985423527506343</v>
      </c>
      <c r="G12" s="20">
        <v>6217</v>
      </c>
      <c r="H12" s="18">
        <v>63873.62216503137</v>
      </c>
      <c r="I12" s="19">
        <v>0.8204921988097152</v>
      </c>
      <c r="J12" s="20">
        <v>12306</v>
      </c>
      <c r="K12" s="18">
        <v>54613.83414594507</v>
      </c>
      <c r="L12" s="19">
        <v>1.0884934178449537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13755</v>
      </c>
      <c r="D13" s="22">
        <v>0.07902901465096236</v>
      </c>
      <c r="E13" s="18">
        <v>60080.54278444202</v>
      </c>
      <c r="F13" s="19">
        <v>1.2420210832424572</v>
      </c>
      <c r="G13" s="20">
        <v>4220</v>
      </c>
      <c r="H13" s="18">
        <v>60882.89739336493</v>
      </c>
      <c r="I13" s="19">
        <v>0.8924170616113745</v>
      </c>
      <c r="J13" s="20">
        <v>9535</v>
      </c>
      <c r="K13" s="18">
        <v>59725.43660199266</v>
      </c>
      <c r="L13" s="19">
        <v>1.3967488201363398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11042</v>
      </c>
      <c r="D14" s="22">
        <v>0.07033076222444443</v>
      </c>
      <c r="E14" s="18">
        <v>64112.875475457346</v>
      </c>
      <c r="F14" s="19">
        <v>1.296685383082775</v>
      </c>
      <c r="G14" s="20">
        <v>3440</v>
      </c>
      <c r="H14" s="18">
        <v>60690.10523255814</v>
      </c>
      <c r="I14" s="19">
        <v>0.7851744186046512</v>
      </c>
      <c r="J14" s="20">
        <v>7602</v>
      </c>
      <c r="K14" s="18">
        <v>65661.72191528545</v>
      </c>
      <c r="L14" s="19">
        <v>1.5281504867140225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7585</v>
      </c>
      <c r="D15" s="22">
        <v>0.059743696784001134</v>
      </c>
      <c r="E15" s="18">
        <v>70152.8572181938</v>
      </c>
      <c r="F15" s="19">
        <v>1.2254449571522743</v>
      </c>
      <c r="G15" s="20">
        <v>2329</v>
      </c>
      <c r="H15" s="18">
        <v>67475.46071275226</v>
      </c>
      <c r="I15" s="19">
        <v>0.6801202232717904</v>
      </c>
      <c r="J15" s="20">
        <v>5256</v>
      </c>
      <c r="K15" s="18">
        <v>71339.24543378995</v>
      </c>
      <c r="L15" s="19">
        <v>1.4670852359208524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5040</v>
      </c>
      <c r="D16" s="22">
        <v>0.051733163626659</v>
      </c>
      <c r="E16" s="18">
        <v>74191.03611111111</v>
      </c>
      <c r="F16" s="19">
        <v>0.9720238095238095</v>
      </c>
      <c r="G16" s="20">
        <v>1559</v>
      </c>
      <c r="H16" s="18">
        <v>70198.85118665811</v>
      </c>
      <c r="I16" s="19">
        <v>0.44579858883899937</v>
      </c>
      <c r="J16" s="20">
        <v>3481</v>
      </c>
      <c r="K16" s="18">
        <v>75978.97529445561</v>
      </c>
      <c r="L16" s="19">
        <v>1.207698937087044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4485</v>
      </c>
      <c r="D17" s="22">
        <v>0.06771344455348381</v>
      </c>
      <c r="E17" s="18">
        <v>79488.41114827202</v>
      </c>
      <c r="F17" s="19">
        <v>0.6717948717948717</v>
      </c>
      <c r="G17" s="20">
        <v>1943</v>
      </c>
      <c r="H17" s="18">
        <v>70166.66958311888</v>
      </c>
      <c r="I17" s="19">
        <v>0.28409675759135355</v>
      </c>
      <c r="J17" s="20">
        <v>2542</v>
      </c>
      <c r="K17" s="18">
        <v>86613.56569630212</v>
      </c>
      <c r="L17" s="19">
        <v>0.9681353265145555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4851</v>
      </c>
      <c r="D18" s="25">
        <v>0.05780711893895158</v>
      </c>
      <c r="E18" s="26">
        <v>98974.55102040817</v>
      </c>
      <c r="F18" s="27">
        <v>0.5231910946196661</v>
      </c>
      <c r="G18" s="28">
        <v>1618</v>
      </c>
      <c r="H18" s="26">
        <v>81971.83065512979</v>
      </c>
      <c r="I18" s="27">
        <v>0.07725587144622992</v>
      </c>
      <c r="J18" s="28">
        <v>3233</v>
      </c>
      <c r="K18" s="26">
        <v>107483.79987627591</v>
      </c>
      <c r="L18" s="27">
        <v>0.7463656047015156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137523</v>
      </c>
      <c r="D19" s="31">
        <v>0.09819550418349991</v>
      </c>
      <c r="E19" s="32">
        <v>52379.93931196963</v>
      </c>
      <c r="F19" s="33">
        <v>0.7034677835707481</v>
      </c>
      <c r="G19" s="34">
        <v>42446</v>
      </c>
      <c r="H19" s="32">
        <v>58677.64456014701</v>
      </c>
      <c r="I19" s="33">
        <v>0.5457758092635349</v>
      </c>
      <c r="J19" s="34">
        <v>95077</v>
      </c>
      <c r="K19" s="32">
        <v>49568.403420385584</v>
      </c>
      <c r="L19" s="33">
        <v>0.7738674968709572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38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5454</v>
      </c>
      <c r="D21" s="17">
        <v>0.6508353221957041</v>
      </c>
      <c r="E21" s="18">
        <v>23810.846351301796</v>
      </c>
      <c r="F21" s="19">
        <v>0.06527319398606528</v>
      </c>
      <c r="G21" s="20">
        <v>943</v>
      </c>
      <c r="H21" s="18">
        <v>27395.66489925769</v>
      </c>
      <c r="I21" s="19">
        <v>0.12937433722163308</v>
      </c>
      <c r="J21" s="20">
        <v>4511</v>
      </c>
      <c r="K21" s="18">
        <v>23061.459543338508</v>
      </c>
      <c r="L21" s="19">
        <v>0.05187319884726225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29821</v>
      </c>
      <c r="D22" s="22">
        <v>0.4136175760770063</v>
      </c>
      <c r="E22" s="18">
        <v>31677.686496093356</v>
      </c>
      <c r="F22" s="19">
        <v>0.13094798967170787</v>
      </c>
      <c r="G22" s="20">
        <v>7608</v>
      </c>
      <c r="H22" s="18">
        <v>40245.59608307045</v>
      </c>
      <c r="I22" s="19">
        <v>0.12171398527865405</v>
      </c>
      <c r="J22" s="20">
        <v>22213</v>
      </c>
      <c r="K22" s="18">
        <v>28743.159141043532</v>
      </c>
      <c r="L22" s="19">
        <v>0.13411065592220772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47355</v>
      </c>
      <c r="D23" s="22">
        <v>0.25104436150812165</v>
      </c>
      <c r="E23" s="18">
        <v>45527.950797170306</v>
      </c>
      <c r="F23" s="19">
        <v>0.23458980044345898</v>
      </c>
      <c r="G23" s="20">
        <v>18315</v>
      </c>
      <c r="H23" s="18">
        <v>50813.886814086814</v>
      </c>
      <c r="I23" s="19">
        <v>0.17248157248157248</v>
      </c>
      <c r="J23" s="20">
        <v>29040</v>
      </c>
      <c r="K23" s="18">
        <v>42194.20705922865</v>
      </c>
      <c r="L23" s="19">
        <v>0.2737603305785124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26756</v>
      </c>
      <c r="D24" s="22">
        <v>0.12361341470739065</v>
      </c>
      <c r="E24" s="18">
        <v>53296.79152339662</v>
      </c>
      <c r="F24" s="19">
        <v>0.4921139183734489</v>
      </c>
      <c r="G24" s="20">
        <v>9549</v>
      </c>
      <c r="H24" s="18">
        <v>59274.26547282438</v>
      </c>
      <c r="I24" s="19">
        <v>0.35511571892344745</v>
      </c>
      <c r="J24" s="20">
        <v>17207</v>
      </c>
      <c r="K24" s="18">
        <v>49979.60091823095</v>
      </c>
      <c r="L24" s="19">
        <v>0.5681408729005637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16781</v>
      </c>
      <c r="D25" s="22">
        <v>0.08015456777386104</v>
      </c>
      <c r="E25" s="18">
        <v>57194.57362493296</v>
      </c>
      <c r="F25" s="19">
        <v>0.7832071986174841</v>
      </c>
      <c r="G25" s="20">
        <v>5783</v>
      </c>
      <c r="H25" s="18">
        <v>60652.23154072281</v>
      </c>
      <c r="I25" s="19">
        <v>0.5903510288777452</v>
      </c>
      <c r="J25" s="20">
        <v>10998</v>
      </c>
      <c r="K25" s="18">
        <v>55376.457992362244</v>
      </c>
      <c r="L25" s="19">
        <v>0.8846153846153846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11314</v>
      </c>
      <c r="D26" s="22">
        <v>0.06500430910657858</v>
      </c>
      <c r="E26" s="18">
        <v>58729.733074067524</v>
      </c>
      <c r="F26" s="19">
        <v>0.9368923457663072</v>
      </c>
      <c r="G26" s="20">
        <v>4044</v>
      </c>
      <c r="H26" s="18">
        <v>58103.14119683482</v>
      </c>
      <c r="I26" s="19">
        <v>0.7114243323442137</v>
      </c>
      <c r="J26" s="20">
        <v>7270</v>
      </c>
      <c r="K26" s="18">
        <v>59078.280192572216</v>
      </c>
      <c r="L26" s="19">
        <v>1.0623108665749657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8474</v>
      </c>
      <c r="D27" s="22">
        <v>0.053974178508417146</v>
      </c>
      <c r="E27" s="18">
        <v>59144.46023129573</v>
      </c>
      <c r="F27" s="19">
        <v>0.9310833136653293</v>
      </c>
      <c r="G27" s="20">
        <v>3003</v>
      </c>
      <c r="H27" s="18">
        <v>57472.319347319346</v>
      </c>
      <c r="I27" s="19">
        <v>0.646020646020646</v>
      </c>
      <c r="J27" s="20">
        <v>5471</v>
      </c>
      <c r="K27" s="18">
        <v>60062.288612685064</v>
      </c>
      <c r="L27" s="19">
        <v>1.087552549808079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5392</v>
      </c>
      <c r="D28" s="22">
        <v>0.04247040383115809</v>
      </c>
      <c r="E28" s="18">
        <v>64494.494807121664</v>
      </c>
      <c r="F28" s="19">
        <v>0.850333827893175</v>
      </c>
      <c r="G28" s="20">
        <v>2003</v>
      </c>
      <c r="H28" s="18">
        <v>62467.769345981025</v>
      </c>
      <c r="I28" s="19">
        <v>0.5781328007988018</v>
      </c>
      <c r="J28" s="20">
        <v>3389</v>
      </c>
      <c r="K28" s="18">
        <v>65692.34995573916</v>
      </c>
      <c r="L28" s="19">
        <v>1.0112127471230452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2821</v>
      </c>
      <c r="D29" s="22">
        <v>0.028956201307699415</v>
      </c>
      <c r="E29" s="18">
        <v>69917.45728465084</v>
      </c>
      <c r="F29" s="19">
        <v>0.6508330379298122</v>
      </c>
      <c r="G29" s="20">
        <v>1098</v>
      </c>
      <c r="H29" s="18">
        <v>65114.01183970856</v>
      </c>
      <c r="I29" s="19">
        <v>0.36156648451730417</v>
      </c>
      <c r="J29" s="20">
        <v>1723</v>
      </c>
      <c r="K29" s="18">
        <v>72978.50377248984</v>
      </c>
      <c r="L29" s="19">
        <v>0.8351712130005804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1190</v>
      </c>
      <c r="D30" s="22">
        <v>0.017966331999698045</v>
      </c>
      <c r="E30" s="18">
        <v>73302.34117647058</v>
      </c>
      <c r="F30" s="19">
        <v>0.37899159663865545</v>
      </c>
      <c r="G30" s="20">
        <v>644</v>
      </c>
      <c r="H30" s="18">
        <v>61355.78881987578</v>
      </c>
      <c r="I30" s="19">
        <v>0.16304347826086957</v>
      </c>
      <c r="J30" s="20">
        <v>546</v>
      </c>
      <c r="K30" s="18">
        <v>87393.14652014652</v>
      </c>
      <c r="L30" s="19">
        <v>0.6336996336996337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732</v>
      </c>
      <c r="D31" s="25">
        <v>0.008722904774956207</v>
      </c>
      <c r="E31" s="26">
        <v>69899.63661202186</v>
      </c>
      <c r="F31" s="27">
        <v>0.1133879781420765</v>
      </c>
      <c r="G31" s="28">
        <v>617</v>
      </c>
      <c r="H31" s="26">
        <v>61740.36952998379</v>
      </c>
      <c r="I31" s="27">
        <v>0.06807131280388978</v>
      </c>
      <c r="J31" s="28">
        <v>115</v>
      </c>
      <c r="K31" s="26">
        <v>113675.87826086956</v>
      </c>
      <c r="L31" s="27">
        <v>0.3565217391304348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156090</v>
      </c>
      <c r="D32" s="31">
        <v>0.11145289331968108</v>
      </c>
      <c r="E32" s="32">
        <v>47827.13811262733</v>
      </c>
      <c r="F32" s="33">
        <v>0.4300403613300019</v>
      </c>
      <c r="G32" s="34">
        <v>53607</v>
      </c>
      <c r="H32" s="32">
        <v>53374.0798962822</v>
      </c>
      <c r="I32" s="33">
        <v>0.3270281866174194</v>
      </c>
      <c r="J32" s="34">
        <v>102483</v>
      </c>
      <c r="K32" s="32">
        <v>44925.6333928554</v>
      </c>
      <c r="L32" s="33">
        <v>0.4839241630319175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1968</v>
      </c>
      <c r="D34" s="38"/>
      <c r="E34" s="39">
        <v>566.7298854383407</v>
      </c>
      <c r="F34" s="40">
        <v>0.002163612804194942</v>
      </c>
      <c r="G34" s="41">
        <v>308</v>
      </c>
      <c r="H34" s="39">
        <v>571.9105685490285</v>
      </c>
      <c r="I34" s="40">
        <v>0.03016173879643623</v>
      </c>
      <c r="J34" s="41">
        <v>1660</v>
      </c>
      <c r="K34" s="39">
        <v>614.6317636120948</v>
      </c>
      <c r="L34" s="40">
        <v>-0.003195198206403134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9712</v>
      </c>
      <c r="D35" s="39"/>
      <c r="E35" s="39">
        <v>3830.363854490093</v>
      </c>
      <c r="F35" s="40">
        <v>-0.030820372753077058</v>
      </c>
      <c r="G35" s="41">
        <v>3336</v>
      </c>
      <c r="H35" s="39">
        <v>2661.7901373775676</v>
      </c>
      <c r="I35" s="40">
        <v>-0.11587964768014745</v>
      </c>
      <c r="J35" s="41">
        <v>6376</v>
      </c>
      <c r="K35" s="39">
        <v>3522.233965820953</v>
      </c>
      <c r="L35" s="40">
        <v>-0.0072039870025886465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21417</v>
      </c>
      <c r="D36" s="39"/>
      <c r="E36" s="39">
        <v>5680.2648537668065</v>
      </c>
      <c r="F36" s="40">
        <v>-0.10441089351906704</v>
      </c>
      <c r="G36" s="41">
        <v>10052</v>
      </c>
      <c r="H36" s="39">
        <v>480.97600687393424</v>
      </c>
      <c r="I36" s="40">
        <v>-0.1736396909820606</v>
      </c>
      <c r="J36" s="41">
        <v>11365</v>
      </c>
      <c r="K36" s="39">
        <v>7248.326663189044</v>
      </c>
      <c r="L36" s="40">
        <v>-0.061911522321063284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4047</v>
      </c>
      <c r="D37" s="39"/>
      <c r="E37" s="39">
        <v>1216.9724648735646</v>
      </c>
      <c r="F37" s="40">
        <v>-0.16110727146317977</v>
      </c>
      <c r="G37" s="41">
        <v>1599</v>
      </c>
      <c r="H37" s="39">
        <v>-3465.6892441567543</v>
      </c>
      <c r="I37" s="40">
        <v>-0.23658239428409972</v>
      </c>
      <c r="J37" s="41">
        <v>2448</v>
      </c>
      <c r="K37" s="39">
        <v>3641.91062756085</v>
      </c>
      <c r="L37" s="40">
        <v>-0.11821999165665564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-1742</v>
      </c>
      <c r="D38" s="39"/>
      <c r="E38" s="39">
        <v>-527.1859172578334</v>
      </c>
      <c r="F38" s="40">
        <v>-0.2153351541331502</v>
      </c>
      <c r="G38" s="41">
        <v>-434</v>
      </c>
      <c r="H38" s="39">
        <v>-3221.3906243085585</v>
      </c>
      <c r="I38" s="40">
        <v>-0.2301411699319701</v>
      </c>
      <c r="J38" s="41">
        <v>-1308</v>
      </c>
      <c r="K38" s="39">
        <v>762.6238464171765</v>
      </c>
      <c r="L38" s="40">
        <v>-0.2038780332295691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-2441</v>
      </c>
      <c r="D39" s="39"/>
      <c r="E39" s="39">
        <v>-1350.809710374495</v>
      </c>
      <c r="F39" s="40">
        <v>-0.30512873747615</v>
      </c>
      <c r="G39" s="41">
        <v>-176</v>
      </c>
      <c r="H39" s="39">
        <v>-2779.756196530114</v>
      </c>
      <c r="I39" s="40">
        <v>-0.1809927292671608</v>
      </c>
      <c r="J39" s="41">
        <v>-2265</v>
      </c>
      <c r="K39" s="39">
        <v>-647.1564094204441</v>
      </c>
      <c r="L39" s="40">
        <v>-0.3344379535613742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-2568</v>
      </c>
      <c r="D40" s="39"/>
      <c r="E40" s="39">
        <v>-4968.415244161617</v>
      </c>
      <c r="F40" s="40">
        <v>-0.36560206941744566</v>
      </c>
      <c r="G40" s="41">
        <v>-437</v>
      </c>
      <c r="H40" s="39">
        <v>-3217.7858852387944</v>
      </c>
      <c r="I40" s="40">
        <v>-0.1391537725840052</v>
      </c>
      <c r="J40" s="41">
        <v>-2131</v>
      </c>
      <c r="K40" s="39">
        <v>-5599.433302600388</v>
      </c>
      <c r="L40" s="40">
        <v>-0.4405979369059436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-2193</v>
      </c>
      <c r="D41" s="39"/>
      <c r="E41" s="39">
        <v>-5658.362411072143</v>
      </c>
      <c r="F41" s="40">
        <v>-0.3751111292590993</v>
      </c>
      <c r="G41" s="41">
        <v>-326</v>
      </c>
      <c r="H41" s="39">
        <v>-5007.691366771236</v>
      </c>
      <c r="I41" s="40">
        <v>-0.10198742247298864</v>
      </c>
      <c r="J41" s="41">
        <v>-1867</v>
      </c>
      <c r="K41" s="39">
        <v>-5646.895478050792</v>
      </c>
      <c r="L41" s="40">
        <v>-0.4558724887978072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-2219</v>
      </c>
      <c r="D42" s="39"/>
      <c r="E42" s="39">
        <v>-4273.578826460274</v>
      </c>
      <c r="F42" s="40">
        <v>-0.32119077159399734</v>
      </c>
      <c r="G42" s="41">
        <v>-461</v>
      </c>
      <c r="H42" s="39">
        <v>-5084.8393469495495</v>
      </c>
      <c r="I42" s="40">
        <v>-0.0842321043216952</v>
      </c>
      <c r="J42" s="41">
        <v>-1758</v>
      </c>
      <c r="K42" s="39">
        <v>-3000.4715219657664</v>
      </c>
      <c r="L42" s="40">
        <v>-0.3725277240864635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-3295</v>
      </c>
      <c r="D43" s="39"/>
      <c r="E43" s="39">
        <v>-6186.069971801437</v>
      </c>
      <c r="F43" s="40">
        <v>-0.2928032751562163</v>
      </c>
      <c r="G43" s="41">
        <v>-1299</v>
      </c>
      <c r="H43" s="39">
        <v>-8810.880763243105</v>
      </c>
      <c r="I43" s="40">
        <v>-0.12105327933048399</v>
      </c>
      <c r="J43" s="41">
        <v>-1996</v>
      </c>
      <c r="K43" s="39">
        <v>779.5808238444006</v>
      </c>
      <c r="L43" s="40">
        <v>-0.3344356928149218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-4119</v>
      </c>
      <c r="D44" s="45"/>
      <c r="E44" s="45">
        <v>-29074.914408386307</v>
      </c>
      <c r="F44" s="46">
        <v>-0.40980311647758955</v>
      </c>
      <c r="G44" s="47">
        <v>-1001</v>
      </c>
      <c r="H44" s="45">
        <v>-20231.461125145994</v>
      </c>
      <c r="I44" s="46">
        <v>-0.009184558642340135</v>
      </c>
      <c r="J44" s="47">
        <v>-3118</v>
      </c>
      <c r="K44" s="45">
        <v>6192.078384593653</v>
      </c>
      <c r="L44" s="46">
        <v>-0.3898438655710808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18567</v>
      </c>
      <c r="D45" s="49"/>
      <c r="E45" s="49">
        <v>-4552.801199342299</v>
      </c>
      <c r="F45" s="50">
        <v>-0.27342742224074623</v>
      </c>
      <c r="G45" s="51">
        <v>11161</v>
      </c>
      <c r="H45" s="49">
        <v>-5303.56466386481</v>
      </c>
      <c r="I45" s="50">
        <v>-0.21874762264611547</v>
      </c>
      <c r="J45" s="51">
        <v>7406</v>
      </c>
      <c r="K45" s="49">
        <v>-4642.770027530183</v>
      </c>
      <c r="L45" s="50">
        <v>-0.28994333383903975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55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123</v>
      </c>
      <c r="D47" s="17">
        <v>0.014677804295942721</v>
      </c>
      <c r="E47" s="18">
        <v>23068.235772357722</v>
      </c>
      <c r="F47" s="19">
        <v>0.0975609756097561</v>
      </c>
      <c r="G47" s="20">
        <v>28</v>
      </c>
      <c r="H47" s="18">
        <v>16117.892857142857</v>
      </c>
      <c r="I47" s="19">
        <v>0.14285714285714285</v>
      </c>
      <c r="J47" s="20">
        <v>95</v>
      </c>
      <c r="K47" s="18">
        <v>25116.757894736842</v>
      </c>
      <c r="L47" s="19">
        <v>0.08421052631578947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4897</v>
      </c>
      <c r="D48" s="22">
        <v>0.06792144026186579</v>
      </c>
      <c r="E48" s="18">
        <v>35060.54952011436</v>
      </c>
      <c r="F48" s="19">
        <v>0.1521339595670819</v>
      </c>
      <c r="G48" s="20">
        <v>877</v>
      </c>
      <c r="H48" s="18">
        <v>42106.58038768529</v>
      </c>
      <c r="I48" s="19">
        <v>0.1653363740022805</v>
      </c>
      <c r="J48" s="20">
        <v>4020</v>
      </c>
      <c r="K48" s="18">
        <v>33523.39303482587</v>
      </c>
      <c r="L48" s="19">
        <v>0.14925373134328357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18052</v>
      </c>
      <c r="D49" s="22">
        <v>0.09569956317061792</v>
      </c>
      <c r="E49" s="18">
        <v>54164.15782184799</v>
      </c>
      <c r="F49" s="19">
        <v>0.3016840239308664</v>
      </c>
      <c r="G49" s="20">
        <v>5859</v>
      </c>
      <c r="H49" s="18">
        <v>58858.54121863799</v>
      </c>
      <c r="I49" s="19">
        <v>0.23655913978494625</v>
      </c>
      <c r="J49" s="20">
        <v>12193</v>
      </c>
      <c r="K49" s="18">
        <v>51908.40515049619</v>
      </c>
      <c r="L49" s="19">
        <v>0.33297793816124005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22300</v>
      </c>
      <c r="D50" s="22">
        <v>0.10302657900937404</v>
      </c>
      <c r="E50" s="18">
        <v>68476.88511210763</v>
      </c>
      <c r="F50" s="19">
        <v>0.6126008968609865</v>
      </c>
      <c r="G50" s="20">
        <v>7311</v>
      </c>
      <c r="H50" s="18">
        <v>72089.62426480645</v>
      </c>
      <c r="I50" s="19">
        <v>0.4950075229106825</v>
      </c>
      <c r="J50" s="20">
        <v>14989</v>
      </c>
      <c r="K50" s="18">
        <v>66714.7438121289</v>
      </c>
      <c r="L50" s="19">
        <v>0.6699579691773968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18280</v>
      </c>
      <c r="D51" s="22">
        <v>0.08731455210691734</v>
      </c>
      <c r="E51" s="18">
        <v>75841.24272428884</v>
      </c>
      <c r="F51" s="19">
        <v>1.0686542669584245</v>
      </c>
      <c r="G51" s="20">
        <v>5388</v>
      </c>
      <c r="H51" s="18">
        <v>76421.41666666667</v>
      </c>
      <c r="I51" s="19">
        <v>0.8517074981440238</v>
      </c>
      <c r="J51" s="20">
        <v>12892</v>
      </c>
      <c r="K51" s="18">
        <v>75598.7685386286</v>
      </c>
      <c r="L51" s="19">
        <v>1.1593236115420416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12663</v>
      </c>
      <c r="D52" s="22">
        <v>0.07275495547256536</v>
      </c>
      <c r="E52" s="18">
        <v>78742.41988470347</v>
      </c>
      <c r="F52" s="19">
        <v>1.420121614151465</v>
      </c>
      <c r="G52" s="20">
        <v>3861</v>
      </c>
      <c r="H52" s="18">
        <v>73277.06682206682</v>
      </c>
      <c r="I52" s="19">
        <v>0.9821289821289821</v>
      </c>
      <c r="J52" s="20">
        <v>8802</v>
      </c>
      <c r="K52" s="18">
        <v>81139.7986821177</v>
      </c>
      <c r="L52" s="19">
        <v>1.612247216541695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9567</v>
      </c>
      <c r="D53" s="22">
        <v>0.060935917605620345</v>
      </c>
      <c r="E53" s="18">
        <v>81541.95630814257</v>
      </c>
      <c r="F53" s="19">
        <v>1.627783004076513</v>
      </c>
      <c r="G53" s="20">
        <v>2897</v>
      </c>
      <c r="H53" s="18">
        <v>72752.15774939593</v>
      </c>
      <c r="I53" s="19">
        <v>0.9968933379357956</v>
      </c>
      <c r="J53" s="20">
        <v>6670</v>
      </c>
      <c r="K53" s="18">
        <v>85359.6544227886</v>
      </c>
      <c r="L53" s="19">
        <v>1.9017991004497752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6460</v>
      </c>
      <c r="D54" s="22">
        <v>0.05088256838821982</v>
      </c>
      <c r="E54" s="18">
        <v>84734.13978328173</v>
      </c>
      <c r="F54" s="19">
        <v>1.5229102167182662</v>
      </c>
      <c r="G54" s="20">
        <v>2194</v>
      </c>
      <c r="H54" s="18">
        <v>75874.05013673655</v>
      </c>
      <c r="I54" s="19">
        <v>0.8988149498632635</v>
      </c>
      <c r="J54" s="20">
        <v>4266</v>
      </c>
      <c r="K54" s="18">
        <v>89290.87599624941</v>
      </c>
      <c r="L54" s="19">
        <v>1.8438818565400843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3475</v>
      </c>
      <c r="D55" s="22">
        <v>0.03566919515925397</v>
      </c>
      <c r="E55" s="18">
        <v>89981.27021582733</v>
      </c>
      <c r="F55" s="19">
        <v>1.2192805755395684</v>
      </c>
      <c r="G55" s="20">
        <v>1269</v>
      </c>
      <c r="H55" s="18">
        <v>78587.94011032309</v>
      </c>
      <c r="I55" s="19">
        <v>0.665090622537431</v>
      </c>
      <c r="J55" s="20">
        <v>2206</v>
      </c>
      <c r="K55" s="18">
        <v>96535.27561196736</v>
      </c>
      <c r="L55" s="19">
        <v>1.5380779691749773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1057</v>
      </c>
      <c r="D56" s="22">
        <v>0.015958330187967086</v>
      </c>
      <c r="E56" s="18">
        <v>100639.26017029329</v>
      </c>
      <c r="F56" s="19">
        <v>0.9470198675496688</v>
      </c>
      <c r="G56" s="20">
        <v>338</v>
      </c>
      <c r="H56" s="18">
        <v>84061.78402366865</v>
      </c>
      <c r="I56" s="19">
        <v>0.39349112426035504</v>
      </c>
      <c r="J56" s="20">
        <v>719</v>
      </c>
      <c r="K56" s="18">
        <v>108432.28789986092</v>
      </c>
      <c r="L56" s="19">
        <v>1.2072322670375522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61</v>
      </c>
      <c r="D57" s="25">
        <v>0.0007269087312463505</v>
      </c>
      <c r="E57" s="26">
        <v>115847.37704918033</v>
      </c>
      <c r="F57" s="27">
        <v>0.9180327868852459</v>
      </c>
      <c r="G57" s="28">
        <v>20</v>
      </c>
      <c r="H57" s="26">
        <v>95612.5</v>
      </c>
      <c r="I57" s="27">
        <v>0.45</v>
      </c>
      <c r="J57" s="28">
        <v>41</v>
      </c>
      <c r="K57" s="26">
        <v>125718.0487804878</v>
      </c>
      <c r="L57" s="27">
        <v>1.146341463414634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96935</v>
      </c>
      <c r="D58" s="31">
        <v>0.06921446738383807</v>
      </c>
      <c r="E58" s="32">
        <v>70319.79924691803</v>
      </c>
      <c r="F58" s="33">
        <v>0.9087223397121783</v>
      </c>
      <c r="G58" s="34">
        <v>30042</v>
      </c>
      <c r="H58" s="32">
        <v>70276.39478064043</v>
      </c>
      <c r="I58" s="33">
        <v>0.6451301511217629</v>
      </c>
      <c r="J58" s="34">
        <v>66893</v>
      </c>
      <c r="K58" s="32">
        <v>70339.29242222654</v>
      </c>
      <c r="L58" s="33">
        <v>1.027102985364687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44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8380</v>
      </c>
      <c r="D60" s="17">
        <v>1</v>
      </c>
      <c r="E60" s="18">
        <v>22536.101909307876</v>
      </c>
      <c r="F60" s="19">
        <v>0.06479713603818615</v>
      </c>
      <c r="G60" s="20">
        <v>1990</v>
      </c>
      <c r="H60" s="18">
        <v>23266.485427135678</v>
      </c>
      <c r="I60" s="19">
        <v>0.09045226130653267</v>
      </c>
      <c r="J60" s="20">
        <v>6390</v>
      </c>
      <c r="K60" s="18">
        <v>22308.642879499217</v>
      </c>
      <c r="L60" s="19">
        <v>0.0568075117370892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72098</v>
      </c>
      <c r="D61" s="22">
        <v>1</v>
      </c>
      <c r="E61" s="18">
        <v>31397.544730783102</v>
      </c>
      <c r="F61" s="19">
        <v>0.16336098088712586</v>
      </c>
      <c r="G61" s="20">
        <v>16128</v>
      </c>
      <c r="H61" s="18">
        <v>41191.573908730155</v>
      </c>
      <c r="I61" s="19">
        <v>0.1831597222222222</v>
      </c>
      <c r="J61" s="20">
        <v>55970</v>
      </c>
      <c r="K61" s="18">
        <v>28575.352438806505</v>
      </c>
      <c r="L61" s="19">
        <v>0.15765588708236555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188632</v>
      </c>
      <c r="D62" s="22">
        <v>1</v>
      </c>
      <c r="E62" s="18">
        <v>49593.20580813436</v>
      </c>
      <c r="F62" s="19">
        <v>0.3220185334407736</v>
      </c>
      <c r="G62" s="20">
        <v>68472</v>
      </c>
      <c r="H62" s="18">
        <v>57141.21773863769</v>
      </c>
      <c r="I62" s="19">
        <v>0.2667805818436733</v>
      </c>
      <c r="J62" s="20">
        <v>120160</v>
      </c>
      <c r="K62" s="18">
        <v>45292.045081557924</v>
      </c>
      <c r="L62" s="19">
        <v>0.3534953395472703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216449</v>
      </c>
      <c r="D63" s="22">
        <v>1</v>
      </c>
      <c r="E63" s="18">
        <v>66418.34473709742</v>
      </c>
      <c r="F63" s="19">
        <v>0.6775730079603047</v>
      </c>
      <c r="G63" s="20">
        <v>79044</v>
      </c>
      <c r="H63" s="18">
        <v>73608.85081726633</v>
      </c>
      <c r="I63" s="19">
        <v>0.5530590557158038</v>
      </c>
      <c r="J63" s="20">
        <v>137405</v>
      </c>
      <c r="K63" s="18">
        <v>62281.91329282049</v>
      </c>
      <c r="L63" s="19">
        <v>0.749201266329464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209358</v>
      </c>
      <c r="D64" s="22">
        <v>1</v>
      </c>
      <c r="E64" s="18">
        <v>76159.18462155733</v>
      </c>
      <c r="F64" s="19">
        <v>1.1436152427898623</v>
      </c>
      <c r="G64" s="20">
        <v>74271</v>
      </c>
      <c r="H64" s="18">
        <v>77301.91408490528</v>
      </c>
      <c r="I64" s="19">
        <v>0.8664216181282062</v>
      </c>
      <c r="J64" s="20">
        <v>135087</v>
      </c>
      <c r="K64" s="18">
        <v>75530.91054653667</v>
      </c>
      <c r="L64" s="19">
        <v>1.2960166411275695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174050</v>
      </c>
      <c r="D65" s="22">
        <v>1</v>
      </c>
      <c r="E65" s="18">
        <v>81406.15317437518</v>
      </c>
      <c r="F65" s="19">
        <v>1.4970583165756965</v>
      </c>
      <c r="G65" s="20">
        <v>60141</v>
      </c>
      <c r="H65" s="18">
        <v>74182.3246537304</v>
      </c>
      <c r="I65" s="19">
        <v>0.9707354383864585</v>
      </c>
      <c r="J65" s="20">
        <v>113909</v>
      </c>
      <c r="K65" s="18">
        <v>85220.14742469866</v>
      </c>
      <c r="L65" s="19">
        <v>1.774943156379215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157001</v>
      </c>
      <c r="D66" s="22">
        <v>1</v>
      </c>
      <c r="E66" s="18">
        <v>87173.8655422577</v>
      </c>
      <c r="F66" s="19">
        <v>1.6512442595907033</v>
      </c>
      <c r="G66" s="20">
        <v>54486</v>
      </c>
      <c r="H66" s="18">
        <v>76151.05247219469</v>
      </c>
      <c r="I66" s="19">
        <v>0.9511434129868223</v>
      </c>
      <c r="J66" s="20">
        <v>102515</v>
      </c>
      <c r="K66" s="18">
        <v>93032.41300297517</v>
      </c>
      <c r="L66" s="19">
        <v>2.0233429254255473</v>
      </c>
    </row>
    <row r="67" spans="2:12" ht="10.5">
      <c r="B67" s="15" t="s">
        <v>21</v>
      </c>
      <c r="C67" s="21">
        <v>126959</v>
      </c>
      <c r="D67" s="22">
        <v>1</v>
      </c>
      <c r="E67" s="18">
        <v>93284.07590639498</v>
      </c>
      <c r="F67" s="19">
        <v>1.523483959388464</v>
      </c>
      <c r="G67" s="20">
        <v>46275</v>
      </c>
      <c r="H67" s="18">
        <v>80453.78731496488</v>
      </c>
      <c r="I67" s="19">
        <v>0.8037385197190707</v>
      </c>
      <c r="J67" s="20">
        <v>80684</v>
      </c>
      <c r="K67" s="18">
        <v>100642.67989936048</v>
      </c>
      <c r="L67" s="19">
        <v>1.9362822864508453</v>
      </c>
    </row>
    <row r="68" spans="2:12" ht="10.5">
      <c r="B68" s="15" t="s">
        <v>22</v>
      </c>
      <c r="C68" s="21">
        <v>97423</v>
      </c>
      <c r="D68" s="22">
        <v>1</v>
      </c>
      <c r="E68" s="18">
        <v>97344.72893464583</v>
      </c>
      <c r="F68" s="19">
        <v>1.1655255945721237</v>
      </c>
      <c r="G68" s="20">
        <v>37376</v>
      </c>
      <c r="H68" s="18">
        <v>83072.54660744863</v>
      </c>
      <c r="I68" s="19">
        <v>0.5453767123287672</v>
      </c>
      <c r="J68" s="20">
        <v>60047</v>
      </c>
      <c r="K68" s="18">
        <v>106228.38817925958</v>
      </c>
      <c r="L68" s="19">
        <v>1.5515346312055556</v>
      </c>
    </row>
    <row r="69" spans="2:12" ht="10.5">
      <c r="B69" s="15" t="s">
        <v>23</v>
      </c>
      <c r="C69" s="21">
        <v>66235</v>
      </c>
      <c r="D69" s="22">
        <v>1</v>
      </c>
      <c r="E69" s="18">
        <v>105338.61000981354</v>
      </c>
      <c r="F69" s="19">
        <v>0.8364006944968673</v>
      </c>
      <c r="G69" s="20">
        <v>23368</v>
      </c>
      <c r="H69" s="18">
        <v>85611.66398493666</v>
      </c>
      <c r="I69" s="19">
        <v>0.28277986990756593</v>
      </c>
      <c r="J69" s="20">
        <v>42867</v>
      </c>
      <c r="K69" s="18">
        <v>116092.31973312805</v>
      </c>
      <c r="L69" s="19">
        <v>1.1381948818438425</v>
      </c>
    </row>
    <row r="70" spans="2:12" ht="11.25" thickBot="1">
      <c r="B70" s="23" t="s">
        <v>24</v>
      </c>
      <c r="C70" s="24">
        <v>83917</v>
      </c>
      <c r="D70" s="25">
        <v>1</v>
      </c>
      <c r="E70" s="26">
        <v>123242.9368304396</v>
      </c>
      <c r="F70" s="27">
        <v>0.4775075372093855</v>
      </c>
      <c r="G70" s="28">
        <v>33418</v>
      </c>
      <c r="H70" s="26">
        <v>95719.55583817104</v>
      </c>
      <c r="I70" s="27">
        <v>0.08561254413788975</v>
      </c>
      <c r="J70" s="28">
        <v>50499</v>
      </c>
      <c r="K70" s="26">
        <v>141456.69048892058</v>
      </c>
      <c r="L70" s="27">
        <v>0.7368462741836472</v>
      </c>
    </row>
    <row r="71" spans="2:12" ht="11.25" thickBot="1">
      <c r="B71" s="52" t="s">
        <v>11</v>
      </c>
      <c r="C71" s="53">
        <v>1400502</v>
      </c>
      <c r="D71" s="31">
        <v>1</v>
      </c>
      <c r="E71" s="54">
        <v>77564.6240376665</v>
      </c>
      <c r="F71" s="55">
        <v>0.9863591769237031</v>
      </c>
      <c r="G71" s="56">
        <v>494969</v>
      </c>
      <c r="H71" s="54">
        <v>74389.81705722984</v>
      </c>
      <c r="I71" s="55">
        <v>0.6196711309193101</v>
      </c>
      <c r="J71" s="56">
        <v>905533</v>
      </c>
      <c r="K71" s="54">
        <v>79299.98987888901</v>
      </c>
      <c r="L71" s="55">
        <v>1.186792750788762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56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46:L46"/>
    <mergeCell ref="B59:L59"/>
    <mergeCell ref="B72:L72"/>
    <mergeCell ref="B2:L2"/>
    <mergeCell ref="B3:L3"/>
    <mergeCell ref="B5:B6"/>
    <mergeCell ref="C5:F5"/>
    <mergeCell ref="G5:I5"/>
    <mergeCell ref="J5:L5"/>
    <mergeCell ref="B7:L7"/>
    <mergeCell ref="B20:L20"/>
    <mergeCell ref="B33:L33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43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6.0976562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28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33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3580</v>
      </c>
      <c r="D8" s="17">
        <v>0.43573515092502435</v>
      </c>
      <c r="E8" s="18">
        <v>23375.89162011173</v>
      </c>
      <c r="F8" s="19">
        <v>0.061452513966480445</v>
      </c>
      <c r="G8" s="20">
        <v>651</v>
      </c>
      <c r="H8" s="18">
        <v>26796.57296466974</v>
      </c>
      <c r="I8" s="19">
        <v>0.11213517665130568</v>
      </c>
      <c r="J8" s="20">
        <v>2929</v>
      </c>
      <c r="K8" s="18">
        <v>22615.61078866507</v>
      </c>
      <c r="L8" s="19">
        <v>0.0501877773984295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20336</v>
      </c>
      <c r="D9" s="22">
        <v>0.2837528604118993</v>
      </c>
      <c r="E9" s="18">
        <v>28013.80787765539</v>
      </c>
      <c r="F9" s="19">
        <v>0.1612411487018096</v>
      </c>
      <c r="G9" s="20">
        <v>4233</v>
      </c>
      <c r="H9" s="18">
        <v>38184.664540515005</v>
      </c>
      <c r="I9" s="19">
        <v>0.23860146468225846</v>
      </c>
      <c r="J9" s="20">
        <v>16103</v>
      </c>
      <c r="K9" s="18">
        <v>25340.19201391045</v>
      </c>
      <c r="L9" s="19">
        <v>0.14090542135005898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26142</v>
      </c>
      <c r="D10" s="22">
        <v>0.1389209210379479</v>
      </c>
      <c r="E10" s="18">
        <v>39978.2669650371</v>
      </c>
      <c r="F10" s="19">
        <v>0.3333333333333333</v>
      </c>
      <c r="G10" s="20">
        <v>8237</v>
      </c>
      <c r="H10" s="18">
        <v>50668.54279470681</v>
      </c>
      <c r="I10" s="19">
        <v>0.3421148476387034</v>
      </c>
      <c r="J10" s="20">
        <v>17905</v>
      </c>
      <c r="K10" s="18">
        <v>35060.32214465233</v>
      </c>
      <c r="L10" s="19">
        <v>0.3292934934375873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22748</v>
      </c>
      <c r="D11" s="22">
        <v>0.10504830337846574</v>
      </c>
      <c r="E11" s="18">
        <v>52534.65491471778</v>
      </c>
      <c r="F11" s="19">
        <v>0.6547828380516969</v>
      </c>
      <c r="G11" s="20">
        <v>7868</v>
      </c>
      <c r="H11" s="18">
        <v>63810.25533807829</v>
      </c>
      <c r="I11" s="19">
        <v>0.6007880020335536</v>
      </c>
      <c r="J11" s="20">
        <v>14880</v>
      </c>
      <c r="K11" s="18">
        <v>46572.52970430107</v>
      </c>
      <c r="L11" s="19">
        <v>0.6833333333333333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18442</v>
      </c>
      <c r="D12" s="22">
        <v>0.08792455708755269</v>
      </c>
      <c r="E12" s="18">
        <v>58193.62813143911</v>
      </c>
      <c r="F12" s="19">
        <v>0.9949571629975057</v>
      </c>
      <c r="G12" s="20">
        <v>6136</v>
      </c>
      <c r="H12" s="18">
        <v>64689.44703389831</v>
      </c>
      <c r="I12" s="19">
        <v>0.8228487614080835</v>
      </c>
      <c r="J12" s="20">
        <v>12306</v>
      </c>
      <c r="K12" s="18">
        <v>54954.69218267512</v>
      </c>
      <c r="L12" s="19">
        <v>1.080773606370876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13741</v>
      </c>
      <c r="D13" s="22">
        <v>0.07902076588207556</v>
      </c>
      <c r="E13" s="18">
        <v>60808.11636707663</v>
      </c>
      <c r="F13" s="19">
        <v>1.238483370933702</v>
      </c>
      <c r="G13" s="20">
        <v>4174</v>
      </c>
      <c r="H13" s="18">
        <v>61591.50958313369</v>
      </c>
      <c r="I13" s="19">
        <v>0.8993770963104936</v>
      </c>
      <c r="J13" s="20">
        <v>9567</v>
      </c>
      <c r="K13" s="18">
        <v>60466.32862966447</v>
      </c>
      <c r="L13" s="19">
        <v>1.386432528483328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10951</v>
      </c>
      <c r="D14" s="22">
        <v>0.06964690020097179</v>
      </c>
      <c r="E14" s="18">
        <v>64469.013240799926</v>
      </c>
      <c r="F14" s="19">
        <v>1.295589443886403</v>
      </c>
      <c r="G14" s="20">
        <v>3396</v>
      </c>
      <c r="H14" s="18">
        <v>61831.59363957597</v>
      </c>
      <c r="I14" s="19">
        <v>0.7921083627797408</v>
      </c>
      <c r="J14" s="20">
        <v>7555</v>
      </c>
      <c r="K14" s="18">
        <v>65654.54295168762</v>
      </c>
      <c r="L14" s="19">
        <v>1.5219060225016545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7542</v>
      </c>
      <c r="D15" s="22">
        <v>0.05923331265167639</v>
      </c>
      <c r="E15" s="18">
        <v>71097.57040572792</v>
      </c>
      <c r="F15" s="19">
        <v>1.222354813046937</v>
      </c>
      <c r="G15" s="20">
        <v>2324</v>
      </c>
      <c r="H15" s="18">
        <v>68437.73020654045</v>
      </c>
      <c r="I15" s="19">
        <v>0.6725473321858864</v>
      </c>
      <c r="J15" s="20">
        <v>5218</v>
      </c>
      <c r="K15" s="18">
        <v>72282.2136834036</v>
      </c>
      <c r="L15" s="19">
        <v>1.4672288233039479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4962</v>
      </c>
      <c r="D16" s="22">
        <v>0.05083495543489397</v>
      </c>
      <c r="E16" s="18">
        <v>74944.11386537686</v>
      </c>
      <c r="F16" s="19">
        <v>0.973800886739218</v>
      </c>
      <c r="G16" s="20">
        <v>1520</v>
      </c>
      <c r="H16" s="18">
        <v>70226.0144736842</v>
      </c>
      <c r="I16" s="19">
        <v>0.44013157894736843</v>
      </c>
      <c r="J16" s="20">
        <v>3442</v>
      </c>
      <c r="K16" s="18">
        <v>77027.64410226613</v>
      </c>
      <c r="L16" s="19">
        <v>1.2094712376525276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4498</v>
      </c>
      <c r="D17" s="22">
        <v>0.06769101115140935</v>
      </c>
      <c r="E17" s="18">
        <v>80124.25655847043</v>
      </c>
      <c r="F17" s="19">
        <v>0.6671854157403291</v>
      </c>
      <c r="G17" s="20">
        <v>1979</v>
      </c>
      <c r="H17" s="18">
        <v>71438.6958059626</v>
      </c>
      <c r="I17" s="19">
        <v>0.2854977261243052</v>
      </c>
      <c r="J17" s="20">
        <v>2519</v>
      </c>
      <c r="K17" s="18">
        <v>86947.88725684796</v>
      </c>
      <c r="L17" s="19">
        <v>0.9670504168320763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4745</v>
      </c>
      <c r="D18" s="25">
        <v>0.05624036979969183</v>
      </c>
      <c r="E18" s="26">
        <v>101168.57070600633</v>
      </c>
      <c r="F18" s="27">
        <v>0.5203371970495259</v>
      </c>
      <c r="G18" s="28">
        <v>1578</v>
      </c>
      <c r="H18" s="26">
        <v>81800.81115335868</v>
      </c>
      <c r="I18" s="27">
        <v>0.07541191381495564</v>
      </c>
      <c r="J18" s="28">
        <v>3167</v>
      </c>
      <c r="K18" s="26">
        <v>110818.81528260183</v>
      </c>
      <c r="L18" s="27">
        <v>0.742027155036312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137687</v>
      </c>
      <c r="D19" s="31">
        <v>0.0982606858772432</v>
      </c>
      <c r="E19" s="32">
        <v>52705.41443999796</v>
      </c>
      <c r="F19" s="33">
        <v>0.69856994487497</v>
      </c>
      <c r="G19" s="34">
        <v>42096</v>
      </c>
      <c r="H19" s="32">
        <v>59358.26007221589</v>
      </c>
      <c r="I19" s="33">
        <v>0.5472491448118586</v>
      </c>
      <c r="J19" s="34">
        <v>95591</v>
      </c>
      <c r="K19" s="32">
        <v>49775.659675074014</v>
      </c>
      <c r="L19" s="33">
        <v>0.7652080216756808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5402</v>
      </c>
      <c r="D21" s="17">
        <v>0.6574975657254138</v>
      </c>
      <c r="E21" s="18">
        <v>23752.063124768603</v>
      </c>
      <c r="F21" s="19">
        <v>0.06312476860422066</v>
      </c>
      <c r="G21" s="20">
        <v>951</v>
      </c>
      <c r="H21" s="18">
        <v>26589.537329127234</v>
      </c>
      <c r="I21" s="19">
        <v>0.1156677181913775</v>
      </c>
      <c r="J21" s="20">
        <v>4451</v>
      </c>
      <c r="K21" s="18">
        <v>23145.80880700966</v>
      </c>
      <c r="L21" s="19">
        <v>0.05189844978656482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29802</v>
      </c>
      <c r="D22" s="22">
        <v>0.4158341240162974</v>
      </c>
      <c r="E22" s="18">
        <v>31456.063619891283</v>
      </c>
      <c r="F22" s="19">
        <v>0.13103147439769142</v>
      </c>
      <c r="G22" s="20">
        <v>7527</v>
      </c>
      <c r="H22" s="18">
        <v>40213.84190248439</v>
      </c>
      <c r="I22" s="19">
        <v>0.12448518666135247</v>
      </c>
      <c r="J22" s="20">
        <v>22275</v>
      </c>
      <c r="K22" s="18">
        <v>28496.7012345679</v>
      </c>
      <c r="L22" s="19">
        <v>0.13324354657687992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47437</v>
      </c>
      <c r="D23" s="22">
        <v>0.2520844515062786</v>
      </c>
      <c r="E23" s="18">
        <v>45339.949469823136</v>
      </c>
      <c r="F23" s="19">
        <v>0.2336994329320994</v>
      </c>
      <c r="G23" s="20">
        <v>18306</v>
      </c>
      <c r="H23" s="18">
        <v>50680.60422812193</v>
      </c>
      <c r="I23" s="19">
        <v>0.17344040205397138</v>
      </c>
      <c r="J23" s="20">
        <v>29131</v>
      </c>
      <c r="K23" s="18">
        <v>41983.86742645292</v>
      </c>
      <c r="L23" s="19">
        <v>0.2715663725927706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26916</v>
      </c>
      <c r="D24" s="22">
        <v>0.12429576814378336</v>
      </c>
      <c r="E24" s="18">
        <v>52996.397087234356</v>
      </c>
      <c r="F24" s="19">
        <v>0.49375835934016943</v>
      </c>
      <c r="G24" s="20">
        <v>9658</v>
      </c>
      <c r="H24" s="18">
        <v>58890.879995858355</v>
      </c>
      <c r="I24" s="19">
        <v>0.356802650652309</v>
      </c>
      <c r="J24" s="20">
        <v>17258</v>
      </c>
      <c r="K24" s="18">
        <v>49697.699907289374</v>
      </c>
      <c r="L24" s="19">
        <v>0.5704021323444199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17044</v>
      </c>
      <c r="D25" s="22">
        <v>0.08125941606117817</v>
      </c>
      <c r="E25" s="18">
        <v>57015.32768129547</v>
      </c>
      <c r="F25" s="19">
        <v>0.7789838066181648</v>
      </c>
      <c r="G25" s="20">
        <v>5885</v>
      </c>
      <c r="H25" s="18">
        <v>60457.88258283772</v>
      </c>
      <c r="I25" s="19">
        <v>0.5896346644010195</v>
      </c>
      <c r="J25" s="20">
        <v>11159</v>
      </c>
      <c r="K25" s="18">
        <v>55199.8033874003</v>
      </c>
      <c r="L25" s="19">
        <v>0.8788421901604087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11386</v>
      </c>
      <c r="D26" s="22">
        <v>0.06547779931106268</v>
      </c>
      <c r="E26" s="18">
        <v>58382.12172843843</v>
      </c>
      <c r="F26" s="19">
        <v>0.9342174600386439</v>
      </c>
      <c r="G26" s="20">
        <v>4072</v>
      </c>
      <c r="H26" s="18">
        <v>57662.845776031434</v>
      </c>
      <c r="I26" s="19">
        <v>0.7136542239685658</v>
      </c>
      <c r="J26" s="20">
        <v>7314</v>
      </c>
      <c r="K26" s="18">
        <v>58782.571780147664</v>
      </c>
      <c r="L26" s="19">
        <v>1.05701394585726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8687</v>
      </c>
      <c r="D27" s="22">
        <v>0.05524816199852451</v>
      </c>
      <c r="E27" s="18">
        <v>59266.632439277084</v>
      </c>
      <c r="F27" s="19">
        <v>0.9420973868999655</v>
      </c>
      <c r="G27" s="20">
        <v>3129</v>
      </c>
      <c r="H27" s="18">
        <v>57305.7468839885</v>
      </c>
      <c r="I27" s="19">
        <v>0.6589964844998402</v>
      </c>
      <c r="J27" s="20">
        <v>5558</v>
      </c>
      <c r="K27" s="18">
        <v>60370.55667506297</v>
      </c>
      <c r="L27" s="19">
        <v>1.1014753508456279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5547</v>
      </c>
      <c r="D28" s="22">
        <v>0.0435649940703857</v>
      </c>
      <c r="E28" s="18">
        <v>63694.4797187669</v>
      </c>
      <c r="F28" s="19">
        <v>0.8469442942130881</v>
      </c>
      <c r="G28" s="20">
        <v>2018</v>
      </c>
      <c r="H28" s="18">
        <v>61100.67839444995</v>
      </c>
      <c r="I28" s="19">
        <v>0.5614469772051536</v>
      </c>
      <c r="J28" s="20">
        <v>3529</v>
      </c>
      <c r="K28" s="18">
        <v>65177.701898554835</v>
      </c>
      <c r="L28" s="19">
        <v>1.0102011901388495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2839</v>
      </c>
      <c r="D29" s="22">
        <v>0.0290851347198033</v>
      </c>
      <c r="E29" s="18">
        <v>70576.37724550898</v>
      </c>
      <c r="F29" s="19">
        <v>0.6646706586826348</v>
      </c>
      <c r="G29" s="20">
        <v>1091</v>
      </c>
      <c r="H29" s="18">
        <v>66218.49587534372</v>
      </c>
      <c r="I29" s="19">
        <v>0.3703024747937672</v>
      </c>
      <c r="J29" s="20">
        <v>1748</v>
      </c>
      <c r="K29" s="18">
        <v>73296.31350114416</v>
      </c>
      <c r="L29" s="19">
        <v>0.8483981693363845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1237</v>
      </c>
      <c r="D30" s="22">
        <v>0.01861578052340893</v>
      </c>
      <c r="E30" s="18">
        <v>73221.15683104284</v>
      </c>
      <c r="F30" s="19">
        <v>0.40258690379951495</v>
      </c>
      <c r="G30" s="20">
        <v>645</v>
      </c>
      <c r="H30" s="18">
        <v>60523.438759689925</v>
      </c>
      <c r="I30" s="19">
        <v>0.15658914728682172</v>
      </c>
      <c r="J30" s="20">
        <v>592</v>
      </c>
      <c r="K30" s="18">
        <v>87055.66385135135</v>
      </c>
      <c r="L30" s="19">
        <v>0.6706081081081081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745</v>
      </c>
      <c r="D31" s="25">
        <v>0.008830152897949507</v>
      </c>
      <c r="E31" s="26">
        <v>73204.9677852349</v>
      </c>
      <c r="F31" s="27">
        <v>0.1221476510067114</v>
      </c>
      <c r="G31" s="28">
        <v>615</v>
      </c>
      <c r="H31" s="26">
        <v>62094.681300813005</v>
      </c>
      <c r="I31" s="27">
        <v>0.06829268292682927</v>
      </c>
      <c r="J31" s="28">
        <v>130</v>
      </c>
      <c r="K31" s="26">
        <v>125765.16923076923</v>
      </c>
      <c r="L31" s="27">
        <v>0.3769230769230769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157042</v>
      </c>
      <c r="D32" s="31">
        <v>0.11207343199818447</v>
      </c>
      <c r="E32" s="32">
        <v>47714.32906483616</v>
      </c>
      <c r="F32" s="33">
        <v>0.43233020465862637</v>
      </c>
      <c r="G32" s="34">
        <v>53897</v>
      </c>
      <c r="H32" s="32">
        <v>53197.4381134386</v>
      </c>
      <c r="I32" s="33">
        <v>0.3299998144609162</v>
      </c>
      <c r="J32" s="34">
        <v>103145</v>
      </c>
      <c r="K32" s="32">
        <v>44849.20590430947</v>
      </c>
      <c r="L32" s="33">
        <v>0.4858015415192205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1822</v>
      </c>
      <c r="D34" s="38"/>
      <c r="E34" s="39">
        <v>376.17150465687155</v>
      </c>
      <c r="F34" s="40">
        <v>0.0016722546377402128</v>
      </c>
      <c r="G34" s="41">
        <v>300</v>
      </c>
      <c r="H34" s="39">
        <v>-207.0356355425065</v>
      </c>
      <c r="I34" s="40">
        <v>0.0035325415400718208</v>
      </c>
      <c r="J34" s="41">
        <v>1522</v>
      </c>
      <c r="K34" s="39">
        <v>530.1980183445885</v>
      </c>
      <c r="L34" s="40">
        <v>0.001710672388135319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9466</v>
      </c>
      <c r="D35" s="39"/>
      <c r="E35" s="39">
        <v>3442.255742235895</v>
      </c>
      <c r="F35" s="40">
        <v>-0.030209674304118195</v>
      </c>
      <c r="G35" s="41">
        <v>3294</v>
      </c>
      <c r="H35" s="39">
        <v>2029.177361969385</v>
      </c>
      <c r="I35" s="40">
        <v>-0.11411627802090599</v>
      </c>
      <c r="J35" s="41">
        <v>6172</v>
      </c>
      <c r="K35" s="39">
        <v>3156.509220657448</v>
      </c>
      <c r="L35" s="40">
        <v>-0.0076618747731790615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21295</v>
      </c>
      <c r="D36" s="39"/>
      <c r="E36" s="39">
        <v>5361.682504786033</v>
      </c>
      <c r="F36" s="40">
        <v>-0.0996339004012339</v>
      </c>
      <c r="G36" s="41">
        <v>10069</v>
      </c>
      <c r="H36" s="39">
        <v>12.06143341511779</v>
      </c>
      <c r="I36" s="40">
        <v>-0.16867444558473205</v>
      </c>
      <c r="J36" s="41">
        <v>11226</v>
      </c>
      <c r="K36" s="39">
        <v>6923.545281800587</v>
      </c>
      <c r="L36" s="40">
        <v>-0.05772712084481668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4168</v>
      </c>
      <c r="D37" s="39"/>
      <c r="E37" s="39">
        <v>461.74217251657683</v>
      </c>
      <c r="F37" s="40">
        <v>-0.16102447871152747</v>
      </c>
      <c r="G37" s="41">
        <v>1790</v>
      </c>
      <c r="H37" s="39">
        <v>-4919.375342219937</v>
      </c>
      <c r="I37" s="40">
        <v>-0.24398535138124466</v>
      </c>
      <c r="J37" s="41">
        <v>2378</v>
      </c>
      <c r="K37" s="39">
        <v>3125.1702029883018</v>
      </c>
      <c r="L37" s="40">
        <v>-0.1129312009889134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-1398</v>
      </c>
      <c r="D38" s="39"/>
      <c r="E38" s="39">
        <v>-1178.3004501436371</v>
      </c>
      <c r="F38" s="40">
        <v>-0.2159733563793409</v>
      </c>
      <c r="G38" s="41">
        <v>-251</v>
      </c>
      <c r="H38" s="39">
        <v>-4231.564451060585</v>
      </c>
      <c r="I38" s="40">
        <v>-0.23321409700706397</v>
      </c>
      <c r="J38" s="41">
        <v>-1147</v>
      </c>
      <c r="K38" s="39">
        <v>245.11120472518087</v>
      </c>
      <c r="L38" s="40">
        <v>-0.20193141621046728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-2355</v>
      </c>
      <c r="D39" s="39"/>
      <c r="E39" s="39">
        <v>-2425.9946386382</v>
      </c>
      <c r="F39" s="40">
        <v>-0.30426591089505806</v>
      </c>
      <c r="G39" s="41">
        <v>-102</v>
      </c>
      <c r="H39" s="39">
        <v>-3928.6638071022535</v>
      </c>
      <c r="I39" s="40">
        <v>-0.18572287234192775</v>
      </c>
      <c r="J39" s="41">
        <v>-2253</v>
      </c>
      <c r="K39" s="39">
        <v>-1683.7568495168089</v>
      </c>
      <c r="L39" s="40">
        <v>-0.32941858262606805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-2264</v>
      </c>
      <c r="D40" s="39"/>
      <c r="E40" s="39">
        <v>-5202.380801522842</v>
      </c>
      <c r="F40" s="40">
        <v>-0.3534920569864376</v>
      </c>
      <c r="G40" s="41">
        <v>-267</v>
      </c>
      <c r="H40" s="39">
        <v>-4525.846755587474</v>
      </c>
      <c r="I40" s="40">
        <v>-0.13311187827990068</v>
      </c>
      <c r="J40" s="41">
        <v>-1997</v>
      </c>
      <c r="K40" s="39">
        <v>-5283.986276624644</v>
      </c>
      <c r="L40" s="40">
        <v>-0.42043067165602666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-1995</v>
      </c>
      <c r="D41" s="39"/>
      <c r="E41" s="39">
        <v>-7403.090686961019</v>
      </c>
      <c r="F41" s="40">
        <v>-0.3754105188338489</v>
      </c>
      <c r="G41" s="41">
        <v>-306</v>
      </c>
      <c r="H41" s="39">
        <v>-7337.0518120905035</v>
      </c>
      <c r="I41" s="40">
        <v>-0.11110035498073279</v>
      </c>
      <c r="J41" s="41">
        <v>-1689</v>
      </c>
      <c r="K41" s="39">
        <v>-7104.511784848772</v>
      </c>
      <c r="L41" s="40">
        <v>-0.4570276331650984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-2123</v>
      </c>
      <c r="D42" s="39"/>
      <c r="E42" s="39">
        <v>-4367.736619867879</v>
      </c>
      <c r="F42" s="40">
        <v>-0.3091302280565833</v>
      </c>
      <c r="G42" s="41">
        <v>-429</v>
      </c>
      <c r="H42" s="39">
        <v>-4007.518598340481</v>
      </c>
      <c r="I42" s="40">
        <v>-0.06982910415360122</v>
      </c>
      <c r="J42" s="41">
        <v>-1694</v>
      </c>
      <c r="K42" s="39">
        <v>-3731.3306011219684</v>
      </c>
      <c r="L42" s="40">
        <v>-0.36107306831614316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-3261</v>
      </c>
      <c r="D43" s="39"/>
      <c r="E43" s="39">
        <v>-6903.099727427587</v>
      </c>
      <c r="F43" s="40">
        <v>-0.26459851194081413</v>
      </c>
      <c r="G43" s="41">
        <v>-1334</v>
      </c>
      <c r="H43" s="39">
        <v>-10915.25704627268</v>
      </c>
      <c r="I43" s="40">
        <v>-0.12890857883748347</v>
      </c>
      <c r="J43" s="41">
        <v>-1927</v>
      </c>
      <c r="K43" s="39">
        <v>107.77659450338979</v>
      </c>
      <c r="L43" s="40">
        <v>-0.29644230872396815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-4000</v>
      </c>
      <c r="D44" s="45"/>
      <c r="E44" s="45">
        <v>-27963.60292077143</v>
      </c>
      <c r="F44" s="46">
        <v>-0.3981895460428144</v>
      </c>
      <c r="G44" s="47">
        <v>-963</v>
      </c>
      <c r="H44" s="45">
        <v>-19706.129852545673</v>
      </c>
      <c r="I44" s="46">
        <v>-0.007119230888126368</v>
      </c>
      <c r="J44" s="47">
        <v>-3037</v>
      </c>
      <c r="K44" s="45">
        <v>14946.353948167394</v>
      </c>
      <c r="L44" s="46">
        <v>-0.3651040781132351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19355</v>
      </c>
      <c r="D45" s="49"/>
      <c r="E45" s="49">
        <v>-4991.085375161805</v>
      </c>
      <c r="F45" s="50">
        <v>-0.26623974021634367</v>
      </c>
      <c r="G45" s="51">
        <v>11801</v>
      </c>
      <c r="H45" s="49">
        <v>-6160.821958777291</v>
      </c>
      <c r="I45" s="50">
        <v>-0.2172493303509424</v>
      </c>
      <c r="J45" s="51">
        <v>7554</v>
      </c>
      <c r="K45" s="49">
        <v>-4926.453770764543</v>
      </c>
      <c r="L45" s="50">
        <v>-0.2794064801564603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54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128</v>
      </c>
      <c r="D47" s="17">
        <v>0.01557935735150925</v>
      </c>
      <c r="E47" s="18">
        <v>21740.9609375</v>
      </c>
      <c r="F47" s="19">
        <v>0.0703125</v>
      </c>
      <c r="G47" s="20">
        <v>32</v>
      </c>
      <c r="H47" s="18">
        <v>16825.59375</v>
      </c>
      <c r="I47" s="19">
        <v>0.125</v>
      </c>
      <c r="J47" s="20">
        <v>96</v>
      </c>
      <c r="K47" s="18">
        <v>23379.416666666668</v>
      </c>
      <c r="L47" s="19">
        <v>0.052083333333333336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4826</v>
      </c>
      <c r="D48" s="22">
        <v>0.06733828207847296</v>
      </c>
      <c r="E48" s="18">
        <v>34890.050766680484</v>
      </c>
      <c r="F48" s="19">
        <v>0.15375051802735185</v>
      </c>
      <c r="G48" s="20">
        <v>859</v>
      </c>
      <c r="H48" s="18">
        <v>41844.83818393481</v>
      </c>
      <c r="I48" s="19">
        <v>0.16880093131548313</v>
      </c>
      <c r="J48" s="20">
        <v>3967</v>
      </c>
      <c r="K48" s="18">
        <v>33384.085959163094</v>
      </c>
      <c r="L48" s="19">
        <v>0.15049155533148476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17746</v>
      </c>
      <c r="D49" s="22">
        <v>0.09430382773848305</v>
      </c>
      <c r="E49" s="18">
        <v>54287.6119688944</v>
      </c>
      <c r="F49" s="19">
        <v>0.30350501521469625</v>
      </c>
      <c r="G49" s="20">
        <v>5769</v>
      </c>
      <c r="H49" s="18">
        <v>59036.289478245795</v>
      </c>
      <c r="I49" s="19">
        <v>0.23712948517940718</v>
      </c>
      <c r="J49" s="20">
        <v>11977</v>
      </c>
      <c r="K49" s="18">
        <v>52000.3012440511</v>
      </c>
      <c r="L49" s="19">
        <v>0.33547632963179425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21950</v>
      </c>
      <c r="D50" s="22">
        <v>0.10136320815708295</v>
      </c>
      <c r="E50" s="18">
        <v>68319.62059225513</v>
      </c>
      <c r="F50" s="19">
        <v>0.6065148063781322</v>
      </c>
      <c r="G50" s="20">
        <v>7196</v>
      </c>
      <c r="H50" s="18">
        <v>71896.15772651474</v>
      </c>
      <c r="I50" s="19">
        <v>0.4869371873262924</v>
      </c>
      <c r="J50" s="20">
        <v>14754</v>
      </c>
      <c r="K50" s="18">
        <v>66575.22848041209</v>
      </c>
      <c r="L50" s="19">
        <v>0.6648366544665854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18042</v>
      </c>
      <c r="D51" s="22">
        <v>0.08601750672235253</v>
      </c>
      <c r="E51" s="18">
        <v>75723.93315596941</v>
      </c>
      <c r="F51" s="19">
        <v>1.0708347189890257</v>
      </c>
      <c r="G51" s="20">
        <v>5284</v>
      </c>
      <c r="H51" s="18">
        <v>76136.46309613928</v>
      </c>
      <c r="I51" s="19">
        <v>0.8495457986373959</v>
      </c>
      <c r="J51" s="20">
        <v>12758</v>
      </c>
      <c r="K51" s="18">
        <v>75553.07501175733</v>
      </c>
      <c r="L51" s="19">
        <v>1.162486283116476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12516</v>
      </c>
      <c r="D52" s="22">
        <v>0.07197612297358691</v>
      </c>
      <c r="E52" s="18">
        <v>78723.48146372644</v>
      </c>
      <c r="F52" s="19">
        <v>1.4235378715244487</v>
      </c>
      <c r="G52" s="20">
        <v>3811</v>
      </c>
      <c r="H52" s="18">
        <v>73280.65966937812</v>
      </c>
      <c r="I52" s="19">
        <v>0.9944896352663343</v>
      </c>
      <c r="J52" s="20">
        <v>8705</v>
      </c>
      <c r="K52" s="18">
        <v>81106.31820792648</v>
      </c>
      <c r="L52" s="19">
        <v>1.6113727742676622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9436</v>
      </c>
      <c r="D53" s="22">
        <v>0.06001170215472284</v>
      </c>
      <c r="E53" s="18">
        <v>81295.94372615515</v>
      </c>
      <c r="F53" s="19">
        <v>1.634061042814752</v>
      </c>
      <c r="G53" s="20">
        <v>2808</v>
      </c>
      <c r="H53" s="18">
        <v>72889.85220797721</v>
      </c>
      <c r="I53" s="19">
        <v>1.0071225071225072</v>
      </c>
      <c r="J53" s="20">
        <v>6628</v>
      </c>
      <c r="K53" s="18">
        <v>84857.24502112251</v>
      </c>
      <c r="L53" s="19">
        <v>1.8996680748340373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6357</v>
      </c>
      <c r="D54" s="22">
        <v>0.04992656702820297</v>
      </c>
      <c r="E54" s="18">
        <v>84874.71558911436</v>
      </c>
      <c r="F54" s="19">
        <v>1.5350007865345288</v>
      </c>
      <c r="G54" s="20">
        <v>2141</v>
      </c>
      <c r="H54" s="18">
        <v>76197.04343764596</v>
      </c>
      <c r="I54" s="19">
        <v>0.9000467071461934</v>
      </c>
      <c r="J54" s="20">
        <v>4216</v>
      </c>
      <c r="K54" s="18">
        <v>89281.47462049336</v>
      </c>
      <c r="L54" s="19">
        <v>1.8574478178368121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3448</v>
      </c>
      <c r="D55" s="22">
        <v>0.03532424956459379</v>
      </c>
      <c r="E55" s="18">
        <v>90569.83120649651</v>
      </c>
      <c r="F55" s="19">
        <v>1.2430394431554523</v>
      </c>
      <c r="G55" s="20">
        <v>1252</v>
      </c>
      <c r="H55" s="18">
        <v>79129.38738019169</v>
      </c>
      <c r="I55" s="19">
        <v>0.6932907348242812</v>
      </c>
      <c r="J55" s="20">
        <v>2196</v>
      </c>
      <c r="K55" s="18">
        <v>97092.34289617486</v>
      </c>
      <c r="L55" s="19">
        <v>1.5564663023679417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1046</v>
      </c>
      <c r="D56" s="22">
        <v>0.015741395656819517</v>
      </c>
      <c r="E56" s="18">
        <v>100306.10898661568</v>
      </c>
      <c r="F56" s="19">
        <v>0.9627151051625239</v>
      </c>
      <c r="G56" s="20">
        <v>333</v>
      </c>
      <c r="H56" s="18">
        <v>84011.25225225225</v>
      </c>
      <c r="I56" s="19">
        <v>0.3843843843843844</v>
      </c>
      <c r="J56" s="20">
        <v>713</v>
      </c>
      <c r="K56" s="18">
        <v>107916.4698457223</v>
      </c>
      <c r="L56" s="19">
        <v>1.2328190743338008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70</v>
      </c>
      <c r="D57" s="25">
        <v>0.0008296787957804907</v>
      </c>
      <c r="E57" s="26">
        <v>115934.62857142858</v>
      </c>
      <c r="F57" s="27">
        <v>0.8142857142857143</v>
      </c>
      <c r="G57" s="28">
        <v>26</v>
      </c>
      <c r="H57" s="26">
        <v>98913.03846153847</v>
      </c>
      <c r="I57" s="27">
        <v>0.46153846153846156</v>
      </c>
      <c r="J57" s="28">
        <v>44</v>
      </c>
      <c r="K57" s="26">
        <v>125992.84090909091</v>
      </c>
      <c r="L57" s="27">
        <v>1.0227272727272727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95565</v>
      </c>
      <c r="D58" s="31">
        <v>0.06820021095570929</v>
      </c>
      <c r="E58" s="32">
        <v>70294.12067179407</v>
      </c>
      <c r="F58" s="33">
        <v>0.9115680426934547</v>
      </c>
      <c r="G58" s="34">
        <v>29511</v>
      </c>
      <c r="H58" s="32">
        <v>70259.76615499305</v>
      </c>
      <c r="I58" s="33">
        <v>0.6459625224492562</v>
      </c>
      <c r="J58" s="34">
        <v>66054</v>
      </c>
      <c r="K58" s="32">
        <v>70309.46926756896</v>
      </c>
      <c r="L58" s="33">
        <v>1.0302328397977412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45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8216</v>
      </c>
      <c r="D60" s="17">
        <v>1</v>
      </c>
      <c r="E60" s="18">
        <v>22480.379625121714</v>
      </c>
      <c r="F60" s="19">
        <v>0.061587147030185</v>
      </c>
      <c r="G60" s="20">
        <v>1984</v>
      </c>
      <c r="H60" s="18">
        <v>23032.1779233871</v>
      </c>
      <c r="I60" s="19">
        <v>0.08215725806451613</v>
      </c>
      <c r="J60" s="20">
        <v>6232</v>
      </c>
      <c r="K60" s="18">
        <v>22304.71084724005</v>
      </c>
      <c r="L60" s="19">
        <v>0.05503851091142491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71668</v>
      </c>
      <c r="D61" s="22">
        <v>1</v>
      </c>
      <c r="E61" s="18">
        <v>31111.298445610315</v>
      </c>
      <c r="F61" s="19">
        <v>0.16252720879611543</v>
      </c>
      <c r="G61" s="20">
        <v>15850</v>
      </c>
      <c r="H61" s="18">
        <v>40967.27375394322</v>
      </c>
      <c r="I61" s="19">
        <v>0.18416403785488958</v>
      </c>
      <c r="J61" s="20">
        <v>55818</v>
      </c>
      <c r="K61" s="18">
        <v>28312.609695797055</v>
      </c>
      <c r="L61" s="19">
        <v>0.1563832455480311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188179</v>
      </c>
      <c r="D62" s="22">
        <v>1</v>
      </c>
      <c r="E62" s="18">
        <v>49319.603297923786</v>
      </c>
      <c r="F62" s="19">
        <v>0.3216937065241074</v>
      </c>
      <c r="G62" s="20">
        <v>68282</v>
      </c>
      <c r="H62" s="18">
        <v>56906.0899212091</v>
      </c>
      <c r="I62" s="19">
        <v>0.2673618230280308</v>
      </c>
      <c r="J62" s="20">
        <v>119897</v>
      </c>
      <c r="K62" s="18">
        <v>44999.057499353614</v>
      </c>
      <c r="L62" s="19">
        <v>0.3526360125774623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216548</v>
      </c>
      <c r="D63" s="22">
        <v>1</v>
      </c>
      <c r="E63" s="18">
        <v>66091.9594085376</v>
      </c>
      <c r="F63" s="19">
        <v>0.6759240445536324</v>
      </c>
      <c r="G63" s="20">
        <v>79122</v>
      </c>
      <c r="H63" s="18">
        <v>73274.91885948283</v>
      </c>
      <c r="I63" s="19">
        <v>0.5521978716412629</v>
      </c>
      <c r="J63" s="20">
        <v>137426</v>
      </c>
      <c r="K63" s="18">
        <v>61956.42379171336</v>
      </c>
      <c r="L63" s="19">
        <v>0.7471584707406168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209748</v>
      </c>
      <c r="D64" s="22">
        <v>1</v>
      </c>
      <c r="E64" s="18">
        <v>75766.88755554284</v>
      </c>
      <c r="F64" s="19">
        <v>1.1396246924881286</v>
      </c>
      <c r="G64" s="20">
        <v>74546</v>
      </c>
      <c r="H64" s="18">
        <v>76959.0050706946</v>
      </c>
      <c r="I64" s="19">
        <v>0.8656400075121402</v>
      </c>
      <c r="J64" s="20">
        <v>135202</v>
      </c>
      <c r="K64" s="18">
        <v>75109.59260218045</v>
      </c>
      <c r="L64" s="19">
        <v>1.2906909661099688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173891</v>
      </c>
      <c r="D65" s="22">
        <v>1</v>
      </c>
      <c r="E65" s="18">
        <v>80953.97594470099</v>
      </c>
      <c r="F65" s="19">
        <v>1.4950745006929629</v>
      </c>
      <c r="G65" s="20">
        <v>60099</v>
      </c>
      <c r="H65" s="18">
        <v>73746.05317892144</v>
      </c>
      <c r="I65" s="19">
        <v>0.9711143280254247</v>
      </c>
      <c r="J65" s="20">
        <v>113792</v>
      </c>
      <c r="K65" s="18">
        <v>84760.82484708943</v>
      </c>
      <c r="L65" s="19">
        <v>1.771802938695163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157236</v>
      </c>
      <c r="D66" s="22">
        <v>1</v>
      </c>
      <c r="E66" s="18">
        <v>86691.39044493627</v>
      </c>
      <c r="F66" s="19">
        <v>1.6492151924495662</v>
      </c>
      <c r="G66" s="20">
        <v>54586</v>
      </c>
      <c r="H66" s="18">
        <v>75660.38586817133</v>
      </c>
      <c r="I66" s="19">
        <v>0.9511046788553842</v>
      </c>
      <c r="J66" s="20">
        <v>102650</v>
      </c>
      <c r="K66" s="18">
        <v>92557.32727715539</v>
      </c>
      <c r="L66" s="19">
        <v>2.0204481246955677</v>
      </c>
    </row>
    <row r="67" spans="2:12" ht="10.5">
      <c r="B67" s="15" t="s">
        <v>21</v>
      </c>
      <c r="C67" s="21">
        <v>127327</v>
      </c>
      <c r="D67" s="22">
        <v>1</v>
      </c>
      <c r="E67" s="18">
        <v>92816.158465997</v>
      </c>
      <c r="F67" s="19">
        <v>1.523211887502258</v>
      </c>
      <c r="G67" s="20">
        <v>46386</v>
      </c>
      <c r="H67" s="18">
        <v>79971.49980597594</v>
      </c>
      <c r="I67" s="19">
        <v>0.8053507523821842</v>
      </c>
      <c r="J67" s="20">
        <v>80941</v>
      </c>
      <c r="K67" s="18">
        <v>100177.22809206706</v>
      </c>
      <c r="L67" s="19">
        <v>1.9346066888227227</v>
      </c>
    </row>
    <row r="68" spans="2:12" ht="10.5">
      <c r="B68" s="15" t="s">
        <v>22</v>
      </c>
      <c r="C68" s="21">
        <v>97610</v>
      </c>
      <c r="D68" s="22">
        <v>1</v>
      </c>
      <c r="E68" s="18">
        <v>96946.0299866817</v>
      </c>
      <c r="F68" s="19">
        <v>1.1661714988218421</v>
      </c>
      <c r="G68" s="20">
        <v>37465</v>
      </c>
      <c r="H68" s="18">
        <v>82591.85634592286</v>
      </c>
      <c r="I68" s="19">
        <v>0.5466168423862271</v>
      </c>
      <c r="J68" s="20">
        <v>60145</v>
      </c>
      <c r="K68" s="18">
        <v>105887.40691661817</v>
      </c>
      <c r="L68" s="19">
        <v>1.5520990938565133</v>
      </c>
    </row>
    <row r="69" spans="2:12" ht="10.5">
      <c r="B69" s="15" t="s">
        <v>23</v>
      </c>
      <c r="C69" s="21">
        <v>66449</v>
      </c>
      <c r="D69" s="22">
        <v>1</v>
      </c>
      <c r="E69" s="18">
        <v>104848.59829342805</v>
      </c>
      <c r="F69" s="19">
        <v>0.8370028141883249</v>
      </c>
      <c r="G69" s="20">
        <v>23439</v>
      </c>
      <c r="H69" s="18">
        <v>85174.36772046589</v>
      </c>
      <c r="I69" s="19">
        <v>0.28401382311532064</v>
      </c>
      <c r="J69" s="20">
        <v>43010</v>
      </c>
      <c r="K69" s="18">
        <v>115570.39067658685</v>
      </c>
      <c r="L69" s="19">
        <v>1.1383631713554987</v>
      </c>
    </row>
    <row r="70" spans="2:12" ht="11.25" thickBot="1">
      <c r="B70" s="23" t="s">
        <v>24</v>
      </c>
      <c r="C70" s="24">
        <v>84370</v>
      </c>
      <c r="D70" s="25">
        <v>1</v>
      </c>
      <c r="E70" s="26">
        <v>122629.02305321797</v>
      </c>
      <c r="F70" s="27">
        <v>0.4773734739836435</v>
      </c>
      <c r="G70" s="28">
        <v>33627</v>
      </c>
      <c r="H70" s="26">
        <v>95278.00157611443</v>
      </c>
      <c r="I70" s="27">
        <v>0.08594284354833913</v>
      </c>
      <c r="J70" s="28">
        <v>50743</v>
      </c>
      <c r="K70" s="26">
        <v>140754.3368740516</v>
      </c>
      <c r="L70" s="27">
        <v>0.7367715744043514</v>
      </c>
    </row>
    <row r="71" spans="2:12" ht="11.25" thickBot="1">
      <c r="B71" s="52" t="s">
        <v>11</v>
      </c>
      <c r="C71" s="53">
        <v>1401242</v>
      </c>
      <c r="D71" s="31">
        <v>1</v>
      </c>
      <c r="E71" s="54">
        <v>77218.42993572845</v>
      </c>
      <c r="F71" s="55">
        <v>0.9855970631768103</v>
      </c>
      <c r="G71" s="56">
        <v>495386</v>
      </c>
      <c r="H71" s="54">
        <v>74046.44460885048</v>
      </c>
      <c r="I71" s="55">
        <v>0.6201669001546269</v>
      </c>
      <c r="J71" s="56">
        <v>905856</v>
      </c>
      <c r="K71" s="54">
        <v>78953.0954047884</v>
      </c>
      <c r="L71" s="55">
        <v>1.185440069944892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57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59:L59"/>
    <mergeCell ref="C5:F5"/>
    <mergeCell ref="G5:I5"/>
    <mergeCell ref="J5:L5"/>
    <mergeCell ref="B72:L72"/>
    <mergeCell ref="B2:L2"/>
    <mergeCell ref="B3:L3"/>
    <mergeCell ref="B5:B6"/>
    <mergeCell ref="B7:L7"/>
    <mergeCell ref="B20:L20"/>
    <mergeCell ref="B33:L33"/>
    <mergeCell ref="B46:L46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6.0976562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34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3547</v>
      </c>
      <c r="D8" s="17">
        <v>0.43752312816084865</v>
      </c>
      <c r="E8" s="18">
        <v>23281.629546095293</v>
      </c>
      <c r="F8" s="19">
        <v>0.06287003101212292</v>
      </c>
      <c r="G8" s="20">
        <v>625</v>
      </c>
      <c r="H8" s="18">
        <v>26334.9728</v>
      </c>
      <c r="I8" s="19">
        <v>0.1184</v>
      </c>
      <c r="J8" s="20">
        <v>2922</v>
      </c>
      <c r="K8" s="18">
        <v>22628.53627652293</v>
      </c>
      <c r="L8" s="19">
        <v>0.05099247091033539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20011</v>
      </c>
      <c r="D9" s="22">
        <v>0.28051361845886424</v>
      </c>
      <c r="E9" s="18">
        <v>28051.94757883164</v>
      </c>
      <c r="F9" s="19">
        <v>0.16026185597921144</v>
      </c>
      <c r="G9" s="20">
        <v>4108</v>
      </c>
      <c r="H9" s="18">
        <v>38556.56864654333</v>
      </c>
      <c r="I9" s="19">
        <v>0.24148003894839337</v>
      </c>
      <c r="J9" s="20">
        <v>15903</v>
      </c>
      <c r="K9" s="18">
        <v>25338.435515311576</v>
      </c>
      <c r="L9" s="19">
        <v>0.13928189649751618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25637</v>
      </c>
      <c r="D10" s="22">
        <v>0.13623223831740938</v>
      </c>
      <c r="E10" s="18">
        <v>40054.76370090104</v>
      </c>
      <c r="F10" s="19">
        <v>0.3322151577797714</v>
      </c>
      <c r="G10" s="20">
        <v>8046</v>
      </c>
      <c r="H10" s="18">
        <v>50897.25403927417</v>
      </c>
      <c r="I10" s="19">
        <v>0.34489187173750935</v>
      </c>
      <c r="J10" s="20">
        <v>17591</v>
      </c>
      <c r="K10" s="18">
        <v>35095.48467966574</v>
      </c>
      <c r="L10" s="19">
        <v>0.3264169177420272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22144</v>
      </c>
      <c r="D11" s="22">
        <v>0.10198357688605601</v>
      </c>
      <c r="E11" s="18">
        <v>52606.357297687864</v>
      </c>
      <c r="F11" s="19">
        <v>0.6499277456647399</v>
      </c>
      <c r="G11" s="20">
        <v>7702</v>
      </c>
      <c r="H11" s="18">
        <v>64054.9258634121</v>
      </c>
      <c r="I11" s="19">
        <v>0.6028304336535965</v>
      </c>
      <c r="J11" s="20">
        <v>14442</v>
      </c>
      <c r="K11" s="18">
        <v>46500.77115357984</v>
      </c>
      <c r="L11" s="19">
        <v>0.6750450076166736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18183</v>
      </c>
      <c r="D12" s="22">
        <v>0.08647700034242667</v>
      </c>
      <c r="E12" s="18">
        <v>58177.972501787386</v>
      </c>
      <c r="F12" s="19">
        <v>0.9909255898366606</v>
      </c>
      <c r="G12" s="20">
        <v>6064</v>
      </c>
      <c r="H12" s="18">
        <v>65077.762368073876</v>
      </c>
      <c r="I12" s="19">
        <v>0.816952506596306</v>
      </c>
      <c r="J12" s="20">
        <v>12119</v>
      </c>
      <c r="K12" s="18">
        <v>54725.51555408862</v>
      </c>
      <c r="L12" s="19">
        <v>1.0779767307533625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13474</v>
      </c>
      <c r="D13" s="22">
        <v>0.07740297341391117</v>
      </c>
      <c r="E13" s="18">
        <v>60826.45546979368</v>
      </c>
      <c r="F13" s="19">
        <v>1.244916134778091</v>
      </c>
      <c r="G13" s="20">
        <v>4112</v>
      </c>
      <c r="H13" s="18">
        <v>61346.61332684825</v>
      </c>
      <c r="I13" s="19">
        <v>0.9049124513618677</v>
      </c>
      <c r="J13" s="20">
        <v>9362</v>
      </c>
      <c r="K13" s="18">
        <v>60597.9904934843</v>
      </c>
      <c r="L13" s="19">
        <v>1.3942533646656696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10756</v>
      </c>
      <c r="D14" s="22">
        <v>0.06823401042922213</v>
      </c>
      <c r="E14" s="18">
        <v>64634.994514689475</v>
      </c>
      <c r="F14" s="19">
        <v>1.2940684269245073</v>
      </c>
      <c r="G14" s="20">
        <v>3331</v>
      </c>
      <c r="H14" s="18">
        <v>62020.28369858901</v>
      </c>
      <c r="I14" s="19">
        <v>0.8006604623236265</v>
      </c>
      <c r="J14" s="20">
        <v>7425</v>
      </c>
      <c r="K14" s="18">
        <v>65808.00484848485</v>
      </c>
      <c r="L14" s="19">
        <v>1.5154208754208753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7437</v>
      </c>
      <c r="D15" s="22">
        <v>0.05825265532474857</v>
      </c>
      <c r="E15" s="18">
        <v>70857.09372058626</v>
      </c>
      <c r="F15" s="19">
        <v>1.2050558020707274</v>
      </c>
      <c r="G15" s="20">
        <v>2277</v>
      </c>
      <c r="H15" s="18">
        <v>68550.84497145367</v>
      </c>
      <c r="I15" s="19">
        <v>0.6710584101888449</v>
      </c>
      <c r="J15" s="20">
        <v>5160</v>
      </c>
      <c r="K15" s="18">
        <v>71874.79302325581</v>
      </c>
      <c r="L15" s="19">
        <v>1.4406976744186046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4912</v>
      </c>
      <c r="D16" s="22">
        <v>0.05015981292187037</v>
      </c>
      <c r="E16" s="18">
        <v>75818.64434039088</v>
      </c>
      <c r="F16" s="19">
        <v>0.9698697068403909</v>
      </c>
      <c r="G16" s="20">
        <v>1507</v>
      </c>
      <c r="H16" s="18">
        <v>70808.85335102853</v>
      </c>
      <c r="I16" s="19">
        <v>0.42866622428666223</v>
      </c>
      <c r="J16" s="20">
        <v>3405</v>
      </c>
      <c r="K16" s="18">
        <v>78035.89985315713</v>
      </c>
      <c r="L16" s="19">
        <v>1.2093979441997063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4369</v>
      </c>
      <c r="D17" s="22">
        <v>0.06546102903718798</v>
      </c>
      <c r="E17" s="18">
        <v>80135.86976424811</v>
      </c>
      <c r="F17" s="19">
        <v>0.6740672922865645</v>
      </c>
      <c r="G17" s="20">
        <v>1930</v>
      </c>
      <c r="H17" s="18">
        <v>71214.55440414508</v>
      </c>
      <c r="I17" s="19">
        <v>0.2911917098445596</v>
      </c>
      <c r="J17" s="20">
        <v>2439</v>
      </c>
      <c r="K17" s="18">
        <v>87195.37679376794</v>
      </c>
      <c r="L17" s="19">
        <v>0.977039770397704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4635</v>
      </c>
      <c r="D18" s="25">
        <v>0.05460007067970315</v>
      </c>
      <c r="E18" s="26">
        <v>101841.05026968717</v>
      </c>
      <c r="F18" s="27">
        <v>0.5240560949298814</v>
      </c>
      <c r="G18" s="28">
        <v>1528</v>
      </c>
      <c r="H18" s="26">
        <v>82749.1354712042</v>
      </c>
      <c r="I18" s="27">
        <v>0.08115183246073299</v>
      </c>
      <c r="J18" s="28">
        <v>3107</v>
      </c>
      <c r="K18" s="26">
        <v>111230.3150949469</v>
      </c>
      <c r="L18" s="27">
        <v>0.7418731895719344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135105</v>
      </c>
      <c r="D19" s="31">
        <v>0.09623109994273357</v>
      </c>
      <c r="E19" s="32">
        <v>52773.01818585544</v>
      </c>
      <c r="F19" s="33">
        <v>0.6968654009844195</v>
      </c>
      <c r="G19" s="34">
        <v>41230</v>
      </c>
      <c r="H19" s="32">
        <v>59613.933106960954</v>
      </c>
      <c r="I19" s="33">
        <v>0.5502304147465438</v>
      </c>
      <c r="J19" s="34">
        <v>93875</v>
      </c>
      <c r="K19" s="32">
        <v>49768.4810758988</v>
      </c>
      <c r="L19" s="33">
        <v>0.7612676431424767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40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5317</v>
      </c>
      <c r="D21" s="17">
        <v>0.6558529665720982</v>
      </c>
      <c r="E21" s="18">
        <v>24016.718826405868</v>
      </c>
      <c r="F21" s="19">
        <v>0.061312770359225124</v>
      </c>
      <c r="G21" s="20">
        <v>907</v>
      </c>
      <c r="H21" s="18">
        <v>27090.865490628446</v>
      </c>
      <c r="I21" s="19">
        <v>0.11466372657111357</v>
      </c>
      <c r="J21" s="20">
        <v>4410</v>
      </c>
      <c r="K21" s="18">
        <v>23384.462358276643</v>
      </c>
      <c r="L21" s="19">
        <v>0.050340136054421766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29743</v>
      </c>
      <c r="D22" s="22">
        <v>0.4169365126091649</v>
      </c>
      <c r="E22" s="18">
        <v>31528.987929933093</v>
      </c>
      <c r="F22" s="19">
        <v>0.1309551827320714</v>
      </c>
      <c r="G22" s="20">
        <v>7412</v>
      </c>
      <c r="H22" s="18">
        <v>40287.5325148408</v>
      </c>
      <c r="I22" s="19">
        <v>0.12344846195358877</v>
      </c>
      <c r="J22" s="20">
        <v>22331</v>
      </c>
      <c r="K22" s="18">
        <v>28621.893197796784</v>
      </c>
      <c r="L22" s="19">
        <v>0.13344677802158433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47617</v>
      </c>
      <c r="D23" s="22">
        <v>0.25303157514374075</v>
      </c>
      <c r="E23" s="18">
        <v>45549.76218577399</v>
      </c>
      <c r="F23" s="19">
        <v>0.23174496503349645</v>
      </c>
      <c r="G23" s="20">
        <v>18450</v>
      </c>
      <c r="H23" s="18">
        <v>50938.89691056911</v>
      </c>
      <c r="I23" s="19">
        <v>0.1721951219512195</v>
      </c>
      <c r="J23" s="20">
        <v>29167</v>
      </c>
      <c r="K23" s="18">
        <v>42140.78849384579</v>
      </c>
      <c r="L23" s="19">
        <v>0.2694140638392704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27081</v>
      </c>
      <c r="D24" s="22">
        <v>0.12472079324653554</v>
      </c>
      <c r="E24" s="18">
        <v>53306.75787452458</v>
      </c>
      <c r="F24" s="19">
        <v>0.4928547690262546</v>
      </c>
      <c r="G24" s="20">
        <v>9747</v>
      </c>
      <c r="H24" s="18">
        <v>59130.76146506617</v>
      </c>
      <c r="I24" s="19">
        <v>0.358264081255771</v>
      </c>
      <c r="J24" s="20">
        <v>17334</v>
      </c>
      <c r="K24" s="18">
        <v>50031.88981193031</v>
      </c>
      <c r="L24" s="19">
        <v>0.5685358255451713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17340</v>
      </c>
      <c r="D25" s="22">
        <v>0.08246775482250884</v>
      </c>
      <c r="E25" s="18">
        <v>57383.246020761246</v>
      </c>
      <c r="F25" s="19">
        <v>0.7757208765859285</v>
      </c>
      <c r="G25" s="20">
        <v>6009</v>
      </c>
      <c r="H25" s="18">
        <v>60959.482942253286</v>
      </c>
      <c r="I25" s="19">
        <v>0.5932767515393577</v>
      </c>
      <c r="J25" s="20">
        <v>11331</v>
      </c>
      <c r="K25" s="18">
        <v>55486.71370576295</v>
      </c>
      <c r="L25" s="19">
        <v>0.8724737445944754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11475</v>
      </c>
      <c r="D26" s="22">
        <v>0.06591948344401297</v>
      </c>
      <c r="E26" s="18">
        <v>58386.40479302832</v>
      </c>
      <c r="F26" s="19">
        <v>0.9312418300653594</v>
      </c>
      <c r="G26" s="20">
        <v>4079</v>
      </c>
      <c r="H26" s="18">
        <v>57683.06227016426</v>
      </c>
      <c r="I26" s="19">
        <v>0.7089973032606031</v>
      </c>
      <c r="J26" s="20">
        <v>7396</v>
      </c>
      <c r="K26" s="18">
        <v>58774.3082747431</v>
      </c>
      <c r="L26" s="19">
        <v>1.0538128718226067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8760</v>
      </c>
      <c r="D27" s="22">
        <v>0.05557176751208496</v>
      </c>
      <c r="E27" s="18">
        <v>59609.82728310502</v>
      </c>
      <c r="F27" s="19">
        <v>0.9526255707762558</v>
      </c>
      <c r="G27" s="20">
        <v>3167</v>
      </c>
      <c r="H27" s="18">
        <v>57881.26776128828</v>
      </c>
      <c r="I27" s="19">
        <v>0.6719292706030944</v>
      </c>
      <c r="J27" s="20">
        <v>5593</v>
      </c>
      <c r="K27" s="18">
        <v>60588.61290899338</v>
      </c>
      <c r="L27" s="19">
        <v>1.1115680314679064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5629</v>
      </c>
      <c r="D28" s="22">
        <v>0.044090923332393395</v>
      </c>
      <c r="E28" s="18">
        <v>63935.06892876177</v>
      </c>
      <c r="F28" s="19">
        <v>0.8417125599573636</v>
      </c>
      <c r="G28" s="20">
        <v>2030</v>
      </c>
      <c r="H28" s="18">
        <v>60930.41921182266</v>
      </c>
      <c r="I28" s="19">
        <v>0.547783251231527</v>
      </c>
      <c r="J28" s="20">
        <v>3599</v>
      </c>
      <c r="K28" s="18">
        <v>65629.8282856349</v>
      </c>
      <c r="L28" s="19">
        <v>1.0075020839121978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2895</v>
      </c>
      <c r="D29" s="22">
        <v>0.029562837623944366</v>
      </c>
      <c r="E29" s="18">
        <v>71372.51986183075</v>
      </c>
      <c r="F29" s="19">
        <v>0.6773747841105354</v>
      </c>
      <c r="G29" s="20">
        <v>1099</v>
      </c>
      <c r="H29" s="18">
        <v>66995.91173794359</v>
      </c>
      <c r="I29" s="19">
        <v>0.3739763421292084</v>
      </c>
      <c r="J29" s="20">
        <v>1796</v>
      </c>
      <c r="K29" s="18">
        <v>74050.63363028954</v>
      </c>
      <c r="L29" s="19">
        <v>0.8630289532293987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1259</v>
      </c>
      <c r="D30" s="22">
        <v>0.018863684037038145</v>
      </c>
      <c r="E30" s="18">
        <v>73915.32883240667</v>
      </c>
      <c r="F30" s="19">
        <v>0.41382049245432884</v>
      </c>
      <c r="G30" s="20">
        <v>650</v>
      </c>
      <c r="H30" s="18">
        <v>61618.99692307692</v>
      </c>
      <c r="I30" s="19">
        <v>0.16</v>
      </c>
      <c r="J30" s="20">
        <v>609</v>
      </c>
      <c r="K30" s="18">
        <v>87039.49261083743</v>
      </c>
      <c r="L30" s="19">
        <v>0.6847290640394089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723</v>
      </c>
      <c r="D31" s="25">
        <v>0.008516904229002238</v>
      </c>
      <c r="E31" s="26">
        <v>73529.52835408022</v>
      </c>
      <c r="F31" s="27">
        <v>0.12171507607192254</v>
      </c>
      <c r="G31" s="28">
        <v>603</v>
      </c>
      <c r="H31" s="26">
        <v>61007.24378109453</v>
      </c>
      <c r="I31" s="27">
        <v>0.07131011608623548</v>
      </c>
      <c r="J31" s="28">
        <v>120</v>
      </c>
      <c r="K31" s="26">
        <v>136454.00833333333</v>
      </c>
      <c r="L31" s="27">
        <v>0.375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157839</v>
      </c>
      <c r="D32" s="31">
        <v>0.1124238228330641</v>
      </c>
      <c r="E32" s="32">
        <v>48010.5277022789</v>
      </c>
      <c r="F32" s="33">
        <v>0.4333086246111544</v>
      </c>
      <c r="G32" s="34">
        <v>54153</v>
      </c>
      <c r="H32" s="32">
        <v>53522.694569091276</v>
      </c>
      <c r="I32" s="33">
        <v>0.33133898398980666</v>
      </c>
      <c r="J32" s="34">
        <v>103686</v>
      </c>
      <c r="K32" s="32">
        <v>45131.63978743514</v>
      </c>
      <c r="L32" s="33">
        <v>0.486565206488822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1770</v>
      </c>
      <c r="D34" s="38"/>
      <c r="E34" s="39">
        <v>735.0892803105744</v>
      </c>
      <c r="F34" s="40">
        <v>-0.0015572606528977961</v>
      </c>
      <c r="G34" s="41">
        <v>282</v>
      </c>
      <c r="H34" s="39">
        <v>755.8926906284469</v>
      </c>
      <c r="I34" s="40">
        <v>-0.0037362734288864385</v>
      </c>
      <c r="J34" s="41">
        <v>1488</v>
      </c>
      <c r="K34" s="39">
        <v>755.9260817537142</v>
      </c>
      <c r="L34" s="40">
        <v>-0.0006523348559136222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9732</v>
      </c>
      <c r="D35" s="39"/>
      <c r="E35" s="39">
        <v>3477.040351101452</v>
      </c>
      <c r="F35" s="40">
        <v>-0.029306673247140036</v>
      </c>
      <c r="G35" s="41">
        <v>3304</v>
      </c>
      <c r="H35" s="39">
        <v>1730.9638682974692</v>
      </c>
      <c r="I35" s="40">
        <v>-0.1180315769948046</v>
      </c>
      <c r="J35" s="41">
        <v>6428</v>
      </c>
      <c r="K35" s="39">
        <v>3283.4576824852084</v>
      </c>
      <c r="L35" s="40">
        <v>-0.00583511847593185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21980</v>
      </c>
      <c r="D36" s="39"/>
      <c r="E36" s="39">
        <v>5494.998484872944</v>
      </c>
      <c r="F36" s="40">
        <v>-0.10047019274627494</v>
      </c>
      <c r="G36" s="41">
        <v>10404</v>
      </c>
      <c r="H36" s="39">
        <v>41.642871294934594</v>
      </c>
      <c r="I36" s="40">
        <v>-0.17269674978628985</v>
      </c>
      <c r="J36" s="41">
        <v>11576</v>
      </c>
      <c r="K36" s="39">
        <v>7045.30381418005</v>
      </c>
      <c r="L36" s="40">
        <v>-0.05700285390275678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4937</v>
      </c>
      <c r="D37" s="39"/>
      <c r="E37" s="39">
        <v>700.4005768367133</v>
      </c>
      <c r="F37" s="40">
        <v>-0.1570729766384853</v>
      </c>
      <c r="G37" s="41">
        <v>2045</v>
      </c>
      <c r="H37" s="39">
        <v>-4924.164398345929</v>
      </c>
      <c r="I37" s="40">
        <v>-0.24456635239782543</v>
      </c>
      <c r="J37" s="41">
        <v>2892</v>
      </c>
      <c r="K37" s="39">
        <v>3531.118658350475</v>
      </c>
      <c r="L37" s="40">
        <v>-0.10650918207150228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-843</v>
      </c>
      <c r="D38" s="39"/>
      <c r="E38" s="39">
        <v>-794.7264810261404</v>
      </c>
      <c r="F38" s="40">
        <v>-0.2152047132507321</v>
      </c>
      <c r="G38" s="41">
        <v>-55</v>
      </c>
      <c r="H38" s="39">
        <v>-4118.27942582059</v>
      </c>
      <c r="I38" s="40">
        <v>-0.22367575505694837</v>
      </c>
      <c r="J38" s="41">
        <v>-788</v>
      </c>
      <c r="K38" s="39">
        <v>761.1981516743326</v>
      </c>
      <c r="L38" s="40">
        <v>-0.20550298615888718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-1999</v>
      </c>
      <c r="D39" s="39"/>
      <c r="E39" s="39">
        <v>-2440.050676765357</v>
      </c>
      <c r="F39" s="40">
        <v>-0.3136743047127316</v>
      </c>
      <c r="G39" s="41">
        <v>-33</v>
      </c>
      <c r="H39" s="39">
        <v>-3663.551056683995</v>
      </c>
      <c r="I39" s="40">
        <v>-0.19591514810126465</v>
      </c>
      <c r="J39" s="41">
        <v>-1966</v>
      </c>
      <c r="K39" s="39">
        <v>-1823.6822187411963</v>
      </c>
      <c r="L39" s="40">
        <v>-0.3404404928430629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-1996</v>
      </c>
      <c r="D40" s="39"/>
      <c r="E40" s="39">
        <v>-5025.167231584455</v>
      </c>
      <c r="F40" s="40">
        <v>-0.34144285614825154</v>
      </c>
      <c r="G40" s="41">
        <v>-164</v>
      </c>
      <c r="H40" s="39">
        <v>-4139.015937300726</v>
      </c>
      <c r="I40" s="40">
        <v>-0.12873119172053216</v>
      </c>
      <c r="J40" s="41">
        <v>-1832</v>
      </c>
      <c r="K40" s="39">
        <v>-5219.39193949147</v>
      </c>
      <c r="L40" s="40">
        <v>-0.40385284395296894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-1808</v>
      </c>
      <c r="D41" s="39"/>
      <c r="E41" s="39">
        <v>-6922.024791824486</v>
      </c>
      <c r="F41" s="40">
        <v>-0.3633432421133638</v>
      </c>
      <c r="G41" s="41">
        <v>-247</v>
      </c>
      <c r="H41" s="39">
        <v>-7620.425759631013</v>
      </c>
      <c r="I41" s="40">
        <v>-0.12327515895731789</v>
      </c>
      <c r="J41" s="41">
        <v>-1561</v>
      </c>
      <c r="K41" s="39">
        <v>-6244.964737620918</v>
      </c>
      <c r="L41" s="40">
        <v>-0.4331955905064069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-2017</v>
      </c>
      <c r="D42" s="39"/>
      <c r="E42" s="39">
        <v>-4446.12447856013</v>
      </c>
      <c r="F42" s="40">
        <v>-0.29249492272985544</v>
      </c>
      <c r="G42" s="41">
        <v>-408</v>
      </c>
      <c r="H42" s="39">
        <v>-3812.941613084942</v>
      </c>
      <c r="I42" s="40">
        <v>-0.05468988215745385</v>
      </c>
      <c r="J42" s="41">
        <v>-1609</v>
      </c>
      <c r="K42" s="39">
        <v>-3985.266222867591</v>
      </c>
      <c r="L42" s="40">
        <v>-0.3463689909703076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-3110</v>
      </c>
      <c r="D43" s="39"/>
      <c r="E43" s="39">
        <v>-6220.540931841446</v>
      </c>
      <c r="F43" s="40">
        <v>-0.26024679983223564</v>
      </c>
      <c r="G43" s="41">
        <v>-1280</v>
      </c>
      <c r="H43" s="39">
        <v>-9595.557481068157</v>
      </c>
      <c r="I43" s="40">
        <v>-0.1311917098445596</v>
      </c>
      <c r="J43" s="41">
        <v>-1830</v>
      </c>
      <c r="K43" s="39">
        <v>-155.884182930502</v>
      </c>
      <c r="L43" s="40">
        <v>-0.29231070635829504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-3912</v>
      </c>
      <c r="D44" s="45"/>
      <c r="E44" s="45">
        <v>-28311.52191560695</v>
      </c>
      <c r="F44" s="46">
        <v>-0.4023410188579588</v>
      </c>
      <c r="G44" s="47">
        <v>-925</v>
      </c>
      <c r="H44" s="45">
        <v>-21741.891690109667</v>
      </c>
      <c r="I44" s="46">
        <v>-0.009841716374497503</v>
      </c>
      <c r="J44" s="47">
        <v>-2987</v>
      </c>
      <c r="K44" s="45">
        <v>25223.693238386433</v>
      </c>
      <c r="L44" s="46">
        <v>-0.3668731895719344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22734</v>
      </c>
      <c r="D45" s="49"/>
      <c r="E45" s="49">
        <v>-4762.490483576541</v>
      </c>
      <c r="F45" s="50">
        <v>-0.26355677637326513</v>
      </c>
      <c r="G45" s="51">
        <v>12923</v>
      </c>
      <c r="H45" s="49">
        <v>-6091.238537869678</v>
      </c>
      <c r="I45" s="50">
        <v>-0.21889143075673712</v>
      </c>
      <c r="J45" s="51">
        <v>9811</v>
      </c>
      <c r="K45" s="49">
        <v>-4636.841288463664</v>
      </c>
      <c r="L45" s="50">
        <v>-0.27470243665365474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53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122</v>
      </c>
      <c r="D47" s="17">
        <v>0.015048723325521155</v>
      </c>
      <c r="E47" s="18">
        <v>21775.60655737705</v>
      </c>
      <c r="F47" s="19">
        <v>0.05737704918032787</v>
      </c>
      <c r="G47" s="20">
        <v>27</v>
      </c>
      <c r="H47" s="18">
        <v>14200.25925925926</v>
      </c>
      <c r="I47" s="19">
        <v>0.1111111111111111</v>
      </c>
      <c r="J47" s="20">
        <v>95</v>
      </c>
      <c r="K47" s="18">
        <v>23928.6</v>
      </c>
      <c r="L47" s="19">
        <v>0.042105263157894736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4753</v>
      </c>
      <c r="D48" s="22">
        <v>0.06662741634775783</v>
      </c>
      <c r="E48" s="18">
        <v>34971.15421838839</v>
      </c>
      <c r="F48" s="19">
        <v>0.15379760151483274</v>
      </c>
      <c r="G48" s="20">
        <v>841</v>
      </c>
      <c r="H48" s="18">
        <v>41942.26634958383</v>
      </c>
      <c r="I48" s="19">
        <v>0.17360285374554102</v>
      </c>
      <c r="J48" s="20">
        <v>3912</v>
      </c>
      <c r="K48" s="18">
        <v>33472.50766871166</v>
      </c>
      <c r="L48" s="19">
        <v>0.1495398773006135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17315</v>
      </c>
      <c r="D49" s="22">
        <v>0.09201003262729428</v>
      </c>
      <c r="E49" s="18">
        <v>54354.571527577245</v>
      </c>
      <c r="F49" s="19">
        <v>0.30083742419867165</v>
      </c>
      <c r="G49" s="20">
        <v>5588</v>
      </c>
      <c r="H49" s="18">
        <v>59113.71134574087</v>
      </c>
      <c r="I49" s="19">
        <v>0.2304939155332856</v>
      </c>
      <c r="J49" s="20">
        <v>11727</v>
      </c>
      <c r="K49" s="18">
        <v>52086.8071117933</v>
      </c>
      <c r="L49" s="19">
        <v>0.3343566129444871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21603</v>
      </c>
      <c r="D50" s="22">
        <v>0.099492016413903</v>
      </c>
      <c r="E50" s="18">
        <v>68599.38198398371</v>
      </c>
      <c r="F50" s="19">
        <v>0.6080174049900476</v>
      </c>
      <c r="G50" s="20">
        <v>7031</v>
      </c>
      <c r="H50" s="18">
        <v>72398.42184611008</v>
      </c>
      <c r="I50" s="19">
        <v>0.4901152040961456</v>
      </c>
      <c r="J50" s="20">
        <v>14572</v>
      </c>
      <c r="K50" s="18">
        <v>66766.34264342574</v>
      </c>
      <c r="L50" s="19">
        <v>0.6649052978314576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17730</v>
      </c>
      <c r="D51" s="22">
        <v>0.08432256591713275</v>
      </c>
      <c r="E51" s="18">
        <v>76005.78420755781</v>
      </c>
      <c r="F51" s="19">
        <v>1.0646362098138749</v>
      </c>
      <c r="G51" s="20">
        <v>5212</v>
      </c>
      <c r="H51" s="18">
        <v>76675.18745203377</v>
      </c>
      <c r="I51" s="19">
        <v>0.8474673829623944</v>
      </c>
      <c r="J51" s="20">
        <v>12518</v>
      </c>
      <c r="K51" s="18">
        <v>75727.07117750439</v>
      </c>
      <c r="L51" s="19">
        <v>1.155056718325611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12301</v>
      </c>
      <c r="D52" s="22">
        <v>0.07066453732852318</v>
      </c>
      <c r="E52" s="18">
        <v>79027.66067799366</v>
      </c>
      <c r="F52" s="19">
        <v>1.427932688399317</v>
      </c>
      <c r="G52" s="20">
        <v>3660</v>
      </c>
      <c r="H52" s="18">
        <v>73623.8612021858</v>
      </c>
      <c r="I52" s="19">
        <v>1.0019125683060108</v>
      </c>
      <c r="J52" s="20">
        <v>8641</v>
      </c>
      <c r="K52" s="18">
        <v>81316.50526559426</v>
      </c>
      <c r="L52" s="19">
        <v>1.608378659877329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9202</v>
      </c>
      <c r="D53" s="22">
        <v>0.05837573112399609</v>
      </c>
      <c r="E53" s="18">
        <v>81399.03162356009</v>
      </c>
      <c r="F53" s="19">
        <v>1.6450771571397522</v>
      </c>
      <c r="G53" s="20">
        <v>2714</v>
      </c>
      <c r="H53" s="18">
        <v>72925.35851142225</v>
      </c>
      <c r="I53" s="19">
        <v>1.0018422991893883</v>
      </c>
      <c r="J53" s="20">
        <v>6488</v>
      </c>
      <c r="K53" s="18">
        <v>84943.65998766954</v>
      </c>
      <c r="L53" s="19">
        <v>1.9141491985203452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6257</v>
      </c>
      <c r="D54" s="22">
        <v>0.04900993201115393</v>
      </c>
      <c r="E54" s="18">
        <v>85028.15198977146</v>
      </c>
      <c r="F54" s="19">
        <v>1.5341217836023653</v>
      </c>
      <c r="G54" s="20">
        <v>2082</v>
      </c>
      <c r="H54" s="18">
        <v>76727.62103746398</v>
      </c>
      <c r="I54" s="19">
        <v>0.9077809798270894</v>
      </c>
      <c r="J54" s="20">
        <v>4175</v>
      </c>
      <c r="K54" s="18">
        <v>89167.48263473054</v>
      </c>
      <c r="L54" s="19">
        <v>1.8464670658682634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3378</v>
      </c>
      <c r="D55" s="22">
        <v>0.03449508307208431</v>
      </c>
      <c r="E55" s="18">
        <v>90892.38069863824</v>
      </c>
      <c r="F55" s="19">
        <v>1.2439313203078746</v>
      </c>
      <c r="G55" s="20">
        <v>1235</v>
      </c>
      <c r="H55" s="18">
        <v>79890.13441295546</v>
      </c>
      <c r="I55" s="19">
        <v>0.6995951417004048</v>
      </c>
      <c r="J55" s="20">
        <v>2143</v>
      </c>
      <c r="K55" s="18">
        <v>97232.91927204853</v>
      </c>
      <c r="L55" s="19">
        <v>1.5576294913672422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1037</v>
      </c>
      <c r="D56" s="22">
        <v>0.01553744268976057</v>
      </c>
      <c r="E56" s="18">
        <v>100864.43490838958</v>
      </c>
      <c r="F56" s="19">
        <v>0.9546769527483124</v>
      </c>
      <c r="G56" s="20">
        <v>332</v>
      </c>
      <c r="H56" s="18">
        <v>83950.86445783133</v>
      </c>
      <c r="I56" s="19">
        <v>0.37349397590361444</v>
      </c>
      <c r="J56" s="20">
        <v>705</v>
      </c>
      <c r="K56" s="18">
        <v>108829.40709219858</v>
      </c>
      <c r="L56" s="19">
        <v>1.2283687943262411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72</v>
      </c>
      <c r="D57" s="25">
        <v>0.0008481564377429614</v>
      </c>
      <c r="E57" s="26">
        <v>115549.56944444444</v>
      </c>
      <c r="F57" s="27">
        <v>0.8194444444444444</v>
      </c>
      <c r="G57" s="28">
        <v>24</v>
      </c>
      <c r="H57" s="26">
        <v>102142.625</v>
      </c>
      <c r="I57" s="27">
        <v>0.4583333333333333</v>
      </c>
      <c r="J57" s="28">
        <v>48</v>
      </c>
      <c r="K57" s="26">
        <v>122253.04166666667</v>
      </c>
      <c r="L57" s="27">
        <v>1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93770</v>
      </c>
      <c r="D58" s="31">
        <v>0.06678946183805283</v>
      </c>
      <c r="E58" s="32">
        <v>70520.24814972805</v>
      </c>
      <c r="F58" s="33">
        <v>0.9119227898048416</v>
      </c>
      <c r="G58" s="34">
        <v>28746</v>
      </c>
      <c r="H58" s="32">
        <v>70645.15901342795</v>
      </c>
      <c r="I58" s="33">
        <v>0.6461768593891324</v>
      </c>
      <c r="J58" s="34">
        <v>65024</v>
      </c>
      <c r="K58" s="32">
        <v>70465.02718996063</v>
      </c>
      <c r="L58" s="33">
        <v>1.029404527559055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46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8107</v>
      </c>
      <c r="D60" s="17">
        <v>1</v>
      </c>
      <c r="E60" s="18">
        <v>22592.778093006043</v>
      </c>
      <c r="F60" s="19">
        <v>0.05994819291969902</v>
      </c>
      <c r="G60" s="20">
        <v>1921</v>
      </c>
      <c r="H60" s="18">
        <v>23007.638209266006</v>
      </c>
      <c r="I60" s="19">
        <v>0.07964601769911504</v>
      </c>
      <c r="J60" s="20">
        <v>6186</v>
      </c>
      <c r="K60" s="18">
        <v>22463.947462010994</v>
      </c>
      <c r="L60" s="19">
        <v>0.053831231813773035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71337</v>
      </c>
      <c r="D61" s="22">
        <v>1</v>
      </c>
      <c r="E61" s="18">
        <v>31158.65508782259</v>
      </c>
      <c r="F61" s="19">
        <v>0.16231408665909697</v>
      </c>
      <c r="G61" s="20">
        <v>15580</v>
      </c>
      <c r="H61" s="18">
        <v>41045.89801026958</v>
      </c>
      <c r="I61" s="19">
        <v>0.18453145057766368</v>
      </c>
      <c r="J61" s="20">
        <v>55757</v>
      </c>
      <c r="K61" s="18">
        <v>28395.894452714456</v>
      </c>
      <c r="L61" s="19">
        <v>0.15610595978980218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188186</v>
      </c>
      <c r="D62" s="22">
        <v>1</v>
      </c>
      <c r="E62" s="18">
        <v>49449.093221599906</v>
      </c>
      <c r="F62" s="19">
        <v>0.3202310480056965</v>
      </c>
      <c r="G62" s="20">
        <v>68328</v>
      </c>
      <c r="H62" s="18">
        <v>57109.89120126449</v>
      </c>
      <c r="I62" s="19">
        <v>0.2662305350661515</v>
      </c>
      <c r="J62" s="20">
        <v>119858</v>
      </c>
      <c r="K62" s="18">
        <v>45081.8669675783</v>
      </c>
      <c r="L62" s="19">
        <v>0.3510153681856864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217133</v>
      </c>
      <c r="D63" s="22">
        <v>1</v>
      </c>
      <c r="E63" s="18">
        <v>66205.07031634988</v>
      </c>
      <c r="F63" s="19">
        <v>0.673927961203502</v>
      </c>
      <c r="G63" s="20">
        <v>79334</v>
      </c>
      <c r="H63" s="18">
        <v>73498.60569238914</v>
      </c>
      <c r="I63" s="19">
        <v>0.5519701515113319</v>
      </c>
      <c r="J63" s="20">
        <v>137799</v>
      </c>
      <c r="K63" s="18">
        <v>62006.017090109504</v>
      </c>
      <c r="L63" s="19">
        <v>0.744141829766544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210264</v>
      </c>
      <c r="D64" s="22">
        <v>1</v>
      </c>
      <c r="E64" s="18">
        <v>75887.47622988244</v>
      </c>
      <c r="F64" s="19">
        <v>1.135291823612221</v>
      </c>
      <c r="G64" s="20">
        <v>74735</v>
      </c>
      <c r="H64" s="18">
        <v>77215.09390513146</v>
      </c>
      <c r="I64" s="19">
        <v>0.864293838228407</v>
      </c>
      <c r="J64" s="20">
        <v>135529</v>
      </c>
      <c r="K64" s="18">
        <v>75155.38562964385</v>
      </c>
      <c r="L64" s="19">
        <v>1.284728729644578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174076</v>
      </c>
      <c r="D65" s="22">
        <v>1</v>
      </c>
      <c r="E65" s="18">
        <v>81072.14317884142</v>
      </c>
      <c r="F65" s="19">
        <v>1.49081435694754</v>
      </c>
      <c r="G65" s="20">
        <v>60150</v>
      </c>
      <c r="H65" s="18">
        <v>73955.53591022444</v>
      </c>
      <c r="I65" s="19">
        <v>0.9706400665004157</v>
      </c>
      <c r="J65" s="20">
        <v>113926</v>
      </c>
      <c r="K65" s="18">
        <v>84829.52891350526</v>
      </c>
      <c r="L65" s="19">
        <v>1.7654530133595492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157634</v>
      </c>
      <c r="D66" s="22">
        <v>1</v>
      </c>
      <c r="E66" s="18">
        <v>86780.8330943832</v>
      </c>
      <c r="F66" s="19">
        <v>1.6462818935001333</v>
      </c>
      <c r="G66" s="20">
        <v>54733</v>
      </c>
      <c r="H66" s="18">
        <v>75874.56898032266</v>
      </c>
      <c r="I66" s="19">
        <v>0.9502311219922167</v>
      </c>
      <c r="J66" s="20">
        <v>102901</v>
      </c>
      <c r="K66" s="18">
        <v>92581.87053575767</v>
      </c>
      <c r="L66" s="19">
        <v>2.0165110154420267</v>
      </c>
    </row>
    <row r="67" spans="2:12" ht="10.5">
      <c r="B67" s="15" t="s">
        <v>21</v>
      </c>
      <c r="C67" s="21">
        <v>127668</v>
      </c>
      <c r="D67" s="22">
        <v>1</v>
      </c>
      <c r="E67" s="18">
        <v>92996.83543252813</v>
      </c>
      <c r="F67" s="19">
        <v>1.5229031550584329</v>
      </c>
      <c r="G67" s="20">
        <v>46492</v>
      </c>
      <c r="H67" s="18">
        <v>80356.0552353093</v>
      </c>
      <c r="I67" s="19">
        <v>0.8060956723737417</v>
      </c>
      <c r="J67" s="20">
        <v>81176</v>
      </c>
      <c r="K67" s="18">
        <v>100236.60030058146</v>
      </c>
      <c r="L67" s="19">
        <v>1.9334409184980783</v>
      </c>
    </row>
    <row r="68" spans="2:12" ht="10.5">
      <c r="B68" s="15" t="s">
        <v>22</v>
      </c>
      <c r="C68" s="21">
        <v>97927</v>
      </c>
      <c r="D68" s="22">
        <v>1</v>
      </c>
      <c r="E68" s="18">
        <v>97173.16151827382</v>
      </c>
      <c r="F68" s="19">
        <v>1.1667466582250043</v>
      </c>
      <c r="G68" s="20">
        <v>37591</v>
      </c>
      <c r="H68" s="18">
        <v>82942.5875076481</v>
      </c>
      <c r="I68" s="19">
        <v>0.5500252720065973</v>
      </c>
      <c r="J68" s="20">
        <v>60336</v>
      </c>
      <c r="K68" s="18">
        <v>106039.20347719437</v>
      </c>
      <c r="L68" s="19">
        <v>1.5509811721028905</v>
      </c>
    </row>
    <row r="69" spans="2:12" ht="10.5">
      <c r="B69" s="15" t="s">
        <v>23</v>
      </c>
      <c r="C69" s="21">
        <v>66742</v>
      </c>
      <c r="D69" s="22">
        <v>1</v>
      </c>
      <c r="E69" s="18">
        <v>105052.943648677</v>
      </c>
      <c r="F69" s="19">
        <v>0.8379431242695754</v>
      </c>
      <c r="G69" s="20">
        <v>23575</v>
      </c>
      <c r="H69" s="18">
        <v>85436.20708377518</v>
      </c>
      <c r="I69" s="19">
        <v>0.28386002120890774</v>
      </c>
      <c r="J69" s="20">
        <v>43167</v>
      </c>
      <c r="K69" s="18">
        <v>115766.32573493641</v>
      </c>
      <c r="L69" s="19">
        <v>1.1405471772418745</v>
      </c>
    </row>
    <row r="70" spans="2:12" ht="11.25" thickBot="1">
      <c r="B70" s="23" t="s">
        <v>24</v>
      </c>
      <c r="C70" s="24">
        <v>84890</v>
      </c>
      <c r="D70" s="25">
        <v>1</v>
      </c>
      <c r="E70" s="26">
        <v>122957.84735540111</v>
      </c>
      <c r="F70" s="27">
        <v>0.4768995170220285</v>
      </c>
      <c r="G70" s="28">
        <v>33834</v>
      </c>
      <c r="H70" s="26">
        <v>95512.86144115387</v>
      </c>
      <c r="I70" s="27">
        <v>0.08597860140686883</v>
      </c>
      <c r="J70" s="28">
        <v>51056</v>
      </c>
      <c r="K70" s="26">
        <v>141145.2034628643</v>
      </c>
      <c r="L70" s="27">
        <v>0.7359565966781573</v>
      </c>
    </row>
    <row r="71" spans="2:12" ht="11.25" thickBot="1">
      <c r="B71" s="52" t="s">
        <v>11</v>
      </c>
      <c r="C71" s="53">
        <v>1403964</v>
      </c>
      <c r="D71" s="31">
        <v>1</v>
      </c>
      <c r="E71" s="54">
        <v>77404.7747399506</v>
      </c>
      <c r="F71" s="55">
        <v>0.9839910425053634</v>
      </c>
      <c r="G71" s="56">
        <v>496273</v>
      </c>
      <c r="H71" s="54">
        <v>74330.7078341961</v>
      </c>
      <c r="I71" s="55">
        <v>0.620120377292337</v>
      </c>
      <c r="J71" s="56">
        <v>907691</v>
      </c>
      <c r="K71" s="54">
        <v>79085.4969301227</v>
      </c>
      <c r="L71" s="55">
        <v>1.1829345008378402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61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46:L46"/>
    <mergeCell ref="B59:L59"/>
    <mergeCell ref="B72:L72"/>
    <mergeCell ref="B2:L2"/>
    <mergeCell ref="B3:L3"/>
    <mergeCell ref="B5:B6"/>
    <mergeCell ref="C5:F5"/>
    <mergeCell ref="G5:I5"/>
    <mergeCell ref="J5:L5"/>
    <mergeCell ref="B7:L7"/>
    <mergeCell ref="B20:L20"/>
    <mergeCell ref="B33:L33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6.0976562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29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35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3473</v>
      </c>
      <c r="D8" s="17">
        <v>0.4375708706060224</v>
      </c>
      <c r="E8" s="18">
        <v>22981.967463288223</v>
      </c>
      <c r="F8" s="19">
        <v>0.06334581053843939</v>
      </c>
      <c r="G8" s="20">
        <v>601</v>
      </c>
      <c r="H8" s="18">
        <v>25575.001663893512</v>
      </c>
      <c r="I8" s="19">
        <v>0.12312811980033278</v>
      </c>
      <c r="J8" s="20">
        <v>2872</v>
      </c>
      <c r="K8" s="18">
        <v>22439.34470752089</v>
      </c>
      <c r="L8" s="19">
        <v>0.05083565459610028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19581</v>
      </c>
      <c r="D9" s="22">
        <v>0.2773080681480223</v>
      </c>
      <c r="E9" s="18">
        <v>27732.581379909094</v>
      </c>
      <c r="F9" s="19">
        <v>0.15918492416117666</v>
      </c>
      <c r="G9" s="20">
        <v>3970</v>
      </c>
      <c r="H9" s="18">
        <v>38002.38287153652</v>
      </c>
      <c r="I9" s="19">
        <v>0.2455919395465995</v>
      </c>
      <c r="J9" s="20">
        <v>15611</v>
      </c>
      <c r="K9" s="18">
        <v>25120.890141566844</v>
      </c>
      <c r="L9" s="19">
        <v>0.13721094100313883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25130</v>
      </c>
      <c r="D10" s="22">
        <v>0.13395093973540292</v>
      </c>
      <c r="E10" s="18">
        <v>39667.38531635496</v>
      </c>
      <c r="F10" s="19">
        <v>0.33135694389176285</v>
      </c>
      <c r="G10" s="20">
        <v>7882</v>
      </c>
      <c r="H10" s="18">
        <v>50378.69525501142</v>
      </c>
      <c r="I10" s="19">
        <v>0.3440751078406496</v>
      </c>
      <c r="J10" s="20">
        <v>17248</v>
      </c>
      <c r="K10" s="18">
        <v>34772.525336270875</v>
      </c>
      <c r="L10" s="19">
        <v>0.32554499072356213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21670</v>
      </c>
      <c r="D11" s="22">
        <v>0.0997399489103169</v>
      </c>
      <c r="E11" s="18">
        <v>52076.38449469313</v>
      </c>
      <c r="F11" s="19">
        <v>0.6455006922011998</v>
      </c>
      <c r="G11" s="20">
        <v>7508</v>
      </c>
      <c r="H11" s="18">
        <v>63781.817927543954</v>
      </c>
      <c r="I11" s="19">
        <v>0.6026904635055941</v>
      </c>
      <c r="J11" s="20">
        <v>14162</v>
      </c>
      <c r="K11" s="18">
        <v>45870.735983618135</v>
      </c>
      <c r="L11" s="19">
        <v>0.6681965824036153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17785</v>
      </c>
      <c r="D12" s="22">
        <v>0.08438187960221666</v>
      </c>
      <c r="E12" s="18">
        <v>57543.000674725896</v>
      </c>
      <c r="F12" s="19">
        <v>0.9825133539499579</v>
      </c>
      <c r="G12" s="20">
        <v>5945</v>
      </c>
      <c r="H12" s="18">
        <v>64649.270984020186</v>
      </c>
      <c r="I12" s="19">
        <v>0.8163162321278385</v>
      </c>
      <c r="J12" s="20">
        <v>11840</v>
      </c>
      <c r="K12" s="18">
        <v>53974.860726351355</v>
      </c>
      <c r="L12" s="19">
        <v>1.0659628378378379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13098</v>
      </c>
      <c r="D13" s="22">
        <v>0.07528797737566965</v>
      </c>
      <c r="E13" s="18">
        <v>60654.98663918155</v>
      </c>
      <c r="F13" s="19">
        <v>1.2390441288746374</v>
      </c>
      <c r="G13" s="20">
        <v>4017</v>
      </c>
      <c r="H13" s="18">
        <v>61170.8068210107</v>
      </c>
      <c r="I13" s="19">
        <v>0.8979337814289271</v>
      </c>
      <c r="J13" s="20">
        <v>9081</v>
      </c>
      <c r="K13" s="18">
        <v>60426.81246558749</v>
      </c>
      <c r="L13" s="19">
        <v>1.3899350291818082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10464</v>
      </c>
      <c r="D14" s="22">
        <v>0.06625132958516942</v>
      </c>
      <c r="E14" s="18">
        <v>63804.73872324159</v>
      </c>
      <c r="F14" s="19">
        <v>1.2940558103975535</v>
      </c>
      <c r="G14" s="20">
        <v>3223</v>
      </c>
      <c r="H14" s="18">
        <v>61333.02637294446</v>
      </c>
      <c r="I14" s="19">
        <v>0.7964629227427862</v>
      </c>
      <c r="J14" s="20">
        <v>7241</v>
      </c>
      <c r="K14" s="18">
        <v>64904.908576163514</v>
      </c>
      <c r="L14" s="19">
        <v>1.515536528103853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7298</v>
      </c>
      <c r="D15" s="22">
        <v>0.057018743212519436</v>
      </c>
      <c r="E15" s="18">
        <v>70008.347218416</v>
      </c>
      <c r="F15" s="19">
        <v>1.1990956426418198</v>
      </c>
      <c r="G15" s="20">
        <v>2233</v>
      </c>
      <c r="H15" s="18">
        <v>67969.99373040753</v>
      </c>
      <c r="I15" s="19">
        <v>0.6659202866099417</v>
      </c>
      <c r="J15" s="20">
        <v>5065</v>
      </c>
      <c r="K15" s="18">
        <v>70906.99348469892</v>
      </c>
      <c r="L15" s="19">
        <v>1.4341559723593287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4819</v>
      </c>
      <c r="D16" s="22">
        <v>0.049072820032382565</v>
      </c>
      <c r="E16" s="18">
        <v>74507.31209794563</v>
      </c>
      <c r="F16" s="19">
        <v>0.9555924465656775</v>
      </c>
      <c r="G16" s="20">
        <v>1492</v>
      </c>
      <c r="H16" s="18">
        <v>69514.47587131367</v>
      </c>
      <c r="I16" s="19">
        <v>0.4363270777479893</v>
      </c>
      <c r="J16" s="20">
        <v>3327</v>
      </c>
      <c r="K16" s="18">
        <v>76746.35948301773</v>
      </c>
      <c r="L16" s="19">
        <v>1.1884580703336338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4314</v>
      </c>
      <c r="D17" s="22">
        <v>0.06443518394049379</v>
      </c>
      <c r="E17" s="18">
        <v>78508.09341678256</v>
      </c>
      <c r="F17" s="19">
        <v>0.6710709318497914</v>
      </c>
      <c r="G17" s="20">
        <v>1905</v>
      </c>
      <c r="H17" s="18">
        <v>69030.88241469816</v>
      </c>
      <c r="I17" s="19">
        <v>0.27979002624671917</v>
      </c>
      <c r="J17" s="20">
        <v>2409</v>
      </c>
      <c r="K17" s="18">
        <v>86002.52511415526</v>
      </c>
      <c r="L17" s="19">
        <v>0.9804898298048983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4610</v>
      </c>
      <c r="D18" s="25">
        <v>0.05401415381731265</v>
      </c>
      <c r="E18" s="26">
        <v>101386.15770065076</v>
      </c>
      <c r="F18" s="27">
        <v>0.5225596529284164</v>
      </c>
      <c r="G18" s="28">
        <v>1538</v>
      </c>
      <c r="H18" s="26">
        <v>81979.81209362809</v>
      </c>
      <c r="I18" s="27">
        <v>0.08192457737321196</v>
      </c>
      <c r="J18" s="28">
        <v>3072</v>
      </c>
      <c r="K18" s="26">
        <v>111101.96484375</v>
      </c>
      <c r="L18" s="27">
        <v>0.7431640625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132242</v>
      </c>
      <c r="D19" s="31">
        <v>0.09414949209594788</v>
      </c>
      <c r="E19" s="32">
        <v>52250.75633308631</v>
      </c>
      <c r="F19" s="33">
        <v>0.6923367765157816</v>
      </c>
      <c r="G19" s="34">
        <v>40314</v>
      </c>
      <c r="H19" s="32">
        <v>59111.46420598304</v>
      </c>
      <c r="I19" s="33">
        <v>0.5484447090340825</v>
      </c>
      <c r="J19" s="34">
        <v>91928</v>
      </c>
      <c r="K19" s="32">
        <v>49242.06934775041</v>
      </c>
      <c r="L19" s="33">
        <v>0.7554390392481072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41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5225</v>
      </c>
      <c r="D21" s="17">
        <v>0.6583091848305405</v>
      </c>
      <c r="E21" s="18">
        <v>24269.287081339713</v>
      </c>
      <c r="F21" s="19">
        <v>0.06239234449760766</v>
      </c>
      <c r="G21" s="20">
        <v>877</v>
      </c>
      <c r="H21" s="18">
        <v>27819.610034207526</v>
      </c>
      <c r="I21" s="19">
        <v>0.11972633979475485</v>
      </c>
      <c r="J21" s="20">
        <v>4348</v>
      </c>
      <c r="K21" s="18">
        <v>23553.180082796687</v>
      </c>
      <c r="L21" s="19">
        <v>0.050827966881324745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29404</v>
      </c>
      <c r="D22" s="22">
        <v>0.4164223704521958</v>
      </c>
      <c r="E22" s="18">
        <v>31858.13651203918</v>
      </c>
      <c r="F22" s="19">
        <v>0.13069650387702353</v>
      </c>
      <c r="G22" s="20">
        <v>7328</v>
      </c>
      <c r="H22" s="18">
        <v>40437.426037117904</v>
      </c>
      <c r="I22" s="19">
        <v>0.12459061135371179</v>
      </c>
      <c r="J22" s="20">
        <v>22076</v>
      </c>
      <c r="K22" s="18">
        <v>29010.29117593767</v>
      </c>
      <c r="L22" s="19">
        <v>0.1327233194419279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47633</v>
      </c>
      <c r="D23" s="22">
        <v>0.25389912902572415</v>
      </c>
      <c r="E23" s="18">
        <v>46076.61299939118</v>
      </c>
      <c r="F23" s="19">
        <v>0.23013457057082276</v>
      </c>
      <c r="G23" s="20">
        <v>18434</v>
      </c>
      <c r="H23" s="18">
        <v>51414.94352826299</v>
      </c>
      <c r="I23" s="19">
        <v>0.17337528479982642</v>
      </c>
      <c r="J23" s="20">
        <v>29199</v>
      </c>
      <c r="K23" s="18">
        <v>42706.40220555499</v>
      </c>
      <c r="L23" s="19">
        <v>0.2659680126031713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27151</v>
      </c>
      <c r="D24" s="22">
        <v>0.124967205946655</v>
      </c>
      <c r="E24" s="18">
        <v>54097.47246878568</v>
      </c>
      <c r="F24" s="19">
        <v>0.49077382048543333</v>
      </c>
      <c r="G24" s="20">
        <v>9790</v>
      </c>
      <c r="H24" s="18">
        <v>59810.31113381001</v>
      </c>
      <c r="I24" s="19">
        <v>0.35903983656792643</v>
      </c>
      <c r="J24" s="20">
        <v>17361</v>
      </c>
      <c r="K24" s="18">
        <v>50875.95927653937</v>
      </c>
      <c r="L24" s="19">
        <v>0.5650596163815449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17496</v>
      </c>
      <c r="D25" s="22">
        <v>0.08301070371213846</v>
      </c>
      <c r="E25" s="18">
        <v>58206.35945358939</v>
      </c>
      <c r="F25" s="19">
        <v>0.7736053955189758</v>
      </c>
      <c r="G25" s="20">
        <v>6068</v>
      </c>
      <c r="H25" s="18">
        <v>61436.258569545156</v>
      </c>
      <c r="I25" s="19">
        <v>0.5922874093605801</v>
      </c>
      <c r="J25" s="20">
        <v>11428</v>
      </c>
      <c r="K25" s="18">
        <v>56491.3587679384</v>
      </c>
      <c r="L25" s="19">
        <v>0.8698809940497025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11586</v>
      </c>
      <c r="D26" s="22">
        <v>0.06659692364288507</v>
      </c>
      <c r="E26" s="18">
        <v>59043.202658380804</v>
      </c>
      <c r="F26" s="19">
        <v>0.9332815466942862</v>
      </c>
      <c r="G26" s="20">
        <v>4100</v>
      </c>
      <c r="H26" s="18">
        <v>58166.578536585366</v>
      </c>
      <c r="I26" s="19">
        <v>0.7039024390243902</v>
      </c>
      <c r="J26" s="20">
        <v>7486</v>
      </c>
      <c r="K26" s="18">
        <v>59523.32006411969</v>
      </c>
      <c r="L26" s="19">
        <v>1.0589099652685012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8831</v>
      </c>
      <c r="D27" s="22">
        <v>0.05591222205338601</v>
      </c>
      <c r="E27" s="18">
        <v>60049.746121617034</v>
      </c>
      <c r="F27" s="19">
        <v>0.9545917789604801</v>
      </c>
      <c r="G27" s="20">
        <v>3142</v>
      </c>
      <c r="H27" s="18">
        <v>58037.60630171865</v>
      </c>
      <c r="I27" s="19">
        <v>0.6766390833863781</v>
      </c>
      <c r="J27" s="20">
        <v>5689</v>
      </c>
      <c r="K27" s="18">
        <v>61161.038671119706</v>
      </c>
      <c r="L27" s="19">
        <v>1.1081033573563017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5732</v>
      </c>
      <c r="D28" s="22">
        <v>0.044783699108544996</v>
      </c>
      <c r="E28" s="18">
        <v>64335.28140265178</v>
      </c>
      <c r="F28" s="19">
        <v>0.8579902302861131</v>
      </c>
      <c r="G28" s="20">
        <v>2051</v>
      </c>
      <c r="H28" s="18">
        <v>60880.99073622623</v>
      </c>
      <c r="I28" s="19">
        <v>0.5504631886884447</v>
      </c>
      <c r="J28" s="20">
        <v>3681</v>
      </c>
      <c r="K28" s="18">
        <v>66259.96223852214</v>
      </c>
      <c r="L28" s="19">
        <v>1.0293398533007334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2941</v>
      </c>
      <c r="D29" s="22">
        <v>0.029948778525676928</v>
      </c>
      <c r="E29" s="18">
        <v>71069.612716763</v>
      </c>
      <c r="F29" s="19">
        <v>0.6746004760285618</v>
      </c>
      <c r="G29" s="20">
        <v>1149</v>
      </c>
      <c r="H29" s="18">
        <v>66755.63098346388</v>
      </c>
      <c r="I29" s="19">
        <v>0.3855526544821584</v>
      </c>
      <c r="J29" s="20">
        <v>1792</v>
      </c>
      <c r="K29" s="18">
        <v>73835.66462053571</v>
      </c>
      <c r="L29" s="19">
        <v>0.8599330357142857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1274</v>
      </c>
      <c r="D30" s="22">
        <v>0.01902884198891727</v>
      </c>
      <c r="E30" s="18">
        <v>75402.45290423861</v>
      </c>
      <c r="F30" s="19">
        <v>0.4175824175824176</v>
      </c>
      <c r="G30" s="20">
        <v>642</v>
      </c>
      <c r="H30" s="18">
        <v>62856.67912772586</v>
      </c>
      <c r="I30" s="19">
        <v>0.16978193146417445</v>
      </c>
      <c r="J30" s="20">
        <v>632</v>
      </c>
      <c r="K30" s="18">
        <v>88146.73575949368</v>
      </c>
      <c r="L30" s="19">
        <v>0.6693037974683544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714</v>
      </c>
      <c r="D31" s="25">
        <v>0.008365749636781179</v>
      </c>
      <c r="E31" s="26">
        <v>70514.86414565827</v>
      </c>
      <c r="F31" s="27">
        <v>0.11904761904761904</v>
      </c>
      <c r="G31" s="28">
        <v>603</v>
      </c>
      <c r="H31" s="26">
        <v>58471.92868988391</v>
      </c>
      <c r="I31" s="27">
        <v>0.07296849087893864</v>
      </c>
      <c r="J31" s="28">
        <v>111</v>
      </c>
      <c r="K31" s="26">
        <v>135937.2972972973</v>
      </c>
      <c r="L31" s="27">
        <v>0.36936936936936937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157987</v>
      </c>
      <c r="D32" s="31">
        <v>0.11247860594790246</v>
      </c>
      <c r="E32" s="32">
        <v>48637.41747105774</v>
      </c>
      <c r="F32" s="33">
        <v>0.43518137568280935</v>
      </c>
      <c r="G32" s="34">
        <v>54184</v>
      </c>
      <c r="H32" s="32">
        <v>53980.20286431419</v>
      </c>
      <c r="I32" s="33">
        <v>0.3333087258231212</v>
      </c>
      <c r="J32" s="34">
        <v>103803</v>
      </c>
      <c r="K32" s="32">
        <v>45848.54351030317</v>
      </c>
      <c r="L32" s="33">
        <v>0.4883577545928345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1752</v>
      </c>
      <c r="D34" s="38"/>
      <c r="E34" s="39">
        <v>1287.3196180514897</v>
      </c>
      <c r="F34" s="40">
        <v>-0.0009534660408317339</v>
      </c>
      <c r="G34" s="41">
        <v>276</v>
      </c>
      <c r="H34" s="39">
        <v>2244.608370314014</v>
      </c>
      <c r="I34" s="40">
        <v>-0.003401780005577934</v>
      </c>
      <c r="J34" s="41">
        <v>1476</v>
      </c>
      <c r="K34" s="39">
        <v>1113.8353752757976</v>
      </c>
      <c r="L34" s="40">
        <v>-7.687714775536647E-06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9823</v>
      </c>
      <c r="D35" s="39"/>
      <c r="E35" s="39">
        <v>4125.5551321300845</v>
      </c>
      <c r="F35" s="40">
        <v>-0.028488420284153132</v>
      </c>
      <c r="G35" s="41">
        <v>3358</v>
      </c>
      <c r="H35" s="39">
        <v>2435.043165581381</v>
      </c>
      <c r="I35" s="40">
        <v>-0.12100132819288771</v>
      </c>
      <c r="J35" s="41">
        <v>6465</v>
      </c>
      <c r="K35" s="39">
        <v>3889.401034370825</v>
      </c>
      <c r="L35" s="40">
        <v>-0.004487621561210936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22503</v>
      </c>
      <c r="D36" s="39"/>
      <c r="E36" s="39">
        <v>6409.227683036224</v>
      </c>
      <c r="F36" s="40">
        <v>-0.10122237332094008</v>
      </c>
      <c r="G36" s="41">
        <v>10552</v>
      </c>
      <c r="H36" s="39">
        <v>1036.248273251571</v>
      </c>
      <c r="I36" s="40">
        <v>-0.17069982304082318</v>
      </c>
      <c r="J36" s="41">
        <v>11951</v>
      </c>
      <c r="K36" s="39">
        <v>7933.876869284111</v>
      </c>
      <c r="L36" s="40">
        <v>-0.05957697812039081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5481</v>
      </c>
      <c r="D37" s="39"/>
      <c r="E37" s="39">
        <v>2021.087974092552</v>
      </c>
      <c r="F37" s="40">
        <v>-0.15472687171576643</v>
      </c>
      <c r="G37" s="41">
        <v>2282</v>
      </c>
      <c r="H37" s="39">
        <v>-3971.506793733941</v>
      </c>
      <c r="I37" s="40">
        <v>-0.24365062693766765</v>
      </c>
      <c r="J37" s="41">
        <v>3199</v>
      </c>
      <c r="K37" s="39">
        <v>5005.223292921233</v>
      </c>
      <c r="L37" s="40">
        <v>-0.10313696602207045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-289</v>
      </c>
      <c r="D38" s="39"/>
      <c r="E38" s="39">
        <v>663.3587788634977</v>
      </c>
      <c r="F38" s="40">
        <v>-0.2089079584309821</v>
      </c>
      <c r="G38" s="41">
        <v>123</v>
      </c>
      <c r="H38" s="39">
        <v>-3213.01241447503</v>
      </c>
      <c r="I38" s="40">
        <v>-0.22402882276725844</v>
      </c>
      <c r="J38" s="41">
        <v>-412</v>
      </c>
      <c r="K38" s="39">
        <v>2516.498041587045</v>
      </c>
      <c r="L38" s="40">
        <v>-0.1960818437881353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-1512</v>
      </c>
      <c r="D39" s="39"/>
      <c r="E39" s="39">
        <v>-1611.7839808007484</v>
      </c>
      <c r="F39" s="40">
        <v>-0.30576258218035124</v>
      </c>
      <c r="G39" s="41">
        <v>83</v>
      </c>
      <c r="H39" s="39">
        <v>-3004.228284425335</v>
      </c>
      <c r="I39" s="40">
        <v>-0.1940313424045369</v>
      </c>
      <c r="J39" s="41">
        <v>-1595</v>
      </c>
      <c r="K39" s="39">
        <v>-903.4924014678036</v>
      </c>
      <c r="L39" s="40">
        <v>-0.331025063913307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-1633</v>
      </c>
      <c r="D40" s="39"/>
      <c r="E40" s="39">
        <v>-3754.992601624559</v>
      </c>
      <c r="F40" s="40">
        <v>-0.3394640314370734</v>
      </c>
      <c r="G40" s="41">
        <v>-81</v>
      </c>
      <c r="H40" s="39">
        <v>-3295.42007122581</v>
      </c>
      <c r="I40" s="40">
        <v>-0.11982383935640806</v>
      </c>
      <c r="J40" s="41">
        <v>-1552</v>
      </c>
      <c r="K40" s="39">
        <v>-3743.869905043808</v>
      </c>
      <c r="L40" s="40">
        <v>-0.40743317074755137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-1566</v>
      </c>
      <c r="D41" s="39"/>
      <c r="E41" s="39">
        <v>-5673.065815764225</v>
      </c>
      <c r="F41" s="40">
        <v>-0.3411054123557067</v>
      </c>
      <c r="G41" s="41">
        <v>-182</v>
      </c>
      <c r="H41" s="39">
        <v>-7089.002994181297</v>
      </c>
      <c r="I41" s="40">
        <v>-0.11545709792149705</v>
      </c>
      <c r="J41" s="41">
        <v>-1384</v>
      </c>
      <c r="K41" s="39">
        <v>-4647.031246176775</v>
      </c>
      <c r="L41" s="40">
        <v>-0.40481611905859527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-1878</v>
      </c>
      <c r="D42" s="39"/>
      <c r="E42" s="39">
        <v>-3437.699381182625</v>
      </c>
      <c r="F42" s="40">
        <v>-0.2809919705371158</v>
      </c>
      <c r="G42" s="41">
        <v>-343</v>
      </c>
      <c r="H42" s="39">
        <v>-2758.8448878497875</v>
      </c>
      <c r="I42" s="40">
        <v>-0.05077442326583087</v>
      </c>
      <c r="J42" s="41">
        <v>-1535</v>
      </c>
      <c r="K42" s="39">
        <v>-2910.6948624820216</v>
      </c>
      <c r="L42" s="40">
        <v>-0.3285250346193481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-3040</v>
      </c>
      <c r="D43" s="39"/>
      <c r="E43" s="39">
        <v>-3105.6405125439487</v>
      </c>
      <c r="F43" s="40">
        <v>-0.2534885142673738</v>
      </c>
      <c r="G43" s="41">
        <v>-1263</v>
      </c>
      <c r="H43" s="39">
        <v>-6174.203286972304</v>
      </c>
      <c r="I43" s="40">
        <v>-0.11000809478254472</v>
      </c>
      <c r="J43" s="41">
        <v>-1777</v>
      </c>
      <c r="K43" s="39">
        <v>2144.2106453384185</v>
      </c>
      <c r="L43" s="40">
        <v>-0.31118603233654385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-3896</v>
      </c>
      <c r="D44" s="45"/>
      <c r="E44" s="45">
        <v>-30871.293554992488</v>
      </c>
      <c r="F44" s="46">
        <v>-0.40351203388079737</v>
      </c>
      <c r="G44" s="47">
        <v>-935</v>
      </c>
      <c r="H44" s="45">
        <v>-23507.883403744177</v>
      </c>
      <c r="I44" s="46">
        <v>-0.008956086494273319</v>
      </c>
      <c r="J44" s="47">
        <v>-2961</v>
      </c>
      <c r="K44" s="45">
        <v>24835.332453547308</v>
      </c>
      <c r="L44" s="46">
        <v>-0.37379469313063063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25745</v>
      </c>
      <c r="D45" s="49"/>
      <c r="E45" s="49">
        <v>-3613.3388620285696</v>
      </c>
      <c r="F45" s="50">
        <v>-0.2571554008329723</v>
      </c>
      <c r="G45" s="51">
        <v>13870</v>
      </c>
      <c r="H45" s="49">
        <v>-5131.261341668847</v>
      </c>
      <c r="I45" s="50">
        <v>-0.21513598321096128</v>
      </c>
      <c r="J45" s="51">
        <v>11875</v>
      </c>
      <c r="K45" s="49">
        <v>-3393.5258374472396</v>
      </c>
      <c r="L45" s="50">
        <v>-0.2670812846552727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52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108</v>
      </c>
      <c r="D47" s="17">
        <v>0.013607156356305909</v>
      </c>
      <c r="E47" s="18">
        <v>21508.86111111111</v>
      </c>
      <c r="F47" s="19">
        <v>0.08333333333333333</v>
      </c>
      <c r="G47" s="20">
        <v>24</v>
      </c>
      <c r="H47" s="18">
        <v>14819.041666666666</v>
      </c>
      <c r="I47" s="19">
        <v>0.16666666666666666</v>
      </c>
      <c r="J47" s="20">
        <v>84</v>
      </c>
      <c r="K47" s="18">
        <v>23420.238095238095</v>
      </c>
      <c r="L47" s="19">
        <v>0.05952380952380952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4661</v>
      </c>
      <c r="D48" s="22">
        <v>0.0660095452549886</v>
      </c>
      <c r="E48" s="18">
        <v>35133.70070800257</v>
      </c>
      <c r="F48" s="19">
        <v>0.1529714653507831</v>
      </c>
      <c r="G48" s="20">
        <v>802</v>
      </c>
      <c r="H48" s="18">
        <v>42110.28927680798</v>
      </c>
      <c r="I48" s="19">
        <v>0.16832917705735662</v>
      </c>
      <c r="J48" s="20">
        <v>3859</v>
      </c>
      <c r="K48" s="18">
        <v>33683.785177507125</v>
      </c>
      <c r="L48" s="19">
        <v>0.14977973568281938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17038</v>
      </c>
      <c r="D49" s="22">
        <v>0.09081799089581356</v>
      </c>
      <c r="E49" s="18">
        <v>54982.73635403216</v>
      </c>
      <c r="F49" s="19">
        <v>0.3012677544312713</v>
      </c>
      <c r="G49" s="20">
        <v>5495</v>
      </c>
      <c r="H49" s="18">
        <v>59703.64440400364</v>
      </c>
      <c r="I49" s="19">
        <v>0.23239308462238398</v>
      </c>
      <c r="J49" s="20">
        <v>11543</v>
      </c>
      <c r="K49" s="18">
        <v>52735.366542493284</v>
      </c>
      <c r="L49" s="19">
        <v>0.33405527159317333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21405</v>
      </c>
      <c r="D50" s="22">
        <v>0.09852024025959082</v>
      </c>
      <c r="E50" s="18">
        <v>69300.85559448726</v>
      </c>
      <c r="F50" s="19">
        <v>0.6046718056528848</v>
      </c>
      <c r="G50" s="20">
        <v>7005</v>
      </c>
      <c r="H50" s="18">
        <v>72937.28308351178</v>
      </c>
      <c r="I50" s="19">
        <v>0.48936473947180587</v>
      </c>
      <c r="J50" s="20">
        <v>14400</v>
      </c>
      <c r="K50" s="18">
        <v>67531.88513888889</v>
      </c>
      <c r="L50" s="19">
        <v>0.6607638888888889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17581</v>
      </c>
      <c r="D51" s="22">
        <v>0.08341399073863205</v>
      </c>
      <c r="E51" s="18">
        <v>76473.10551163187</v>
      </c>
      <c r="F51" s="19">
        <v>1.060519879415278</v>
      </c>
      <c r="G51" s="20">
        <v>5148</v>
      </c>
      <c r="H51" s="18">
        <v>77413.49883449884</v>
      </c>
      <c r="I51" s="19">
        <v>0.8541181041181041</v>
      </c>
      <c r="J51" s="20">
        <v>12433</v>
      </c>
      <c r="K51" s="18">
        <v>76083.72685594788</v>
      </c>
      <c r="L51" s="19">
        <v>1.1459824660178557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12106</v>
      </c>
      <c r="D52" s="22">
        <v>0.06958591037638241</v>
      </c>
      <c r="E52" s="18">
        <v>79766.1945316372</v>
      </c>
      <c r="F52" s="19">
        <v>1.4251610771518255</v>
      </c>
      <c r="G52" s="20">
        <v>3603</v>
      </c>
      <c r="H52" s="18">
        <v>74109.24923674716</v>
      </c>
      <c r="I52" s="19">
        <v>1.0058284762697751</v>
      </c>
      <c r="J52" s="20">
        <v>8503</v>
      </c>
      <c r="K52" s="18">
        <v>82163.22780195225</v>
      </c>
      <c r="L52" s="19">
        <v>1.6028460543337646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9072</v>
      </c>
      <c r="D53" s="22">
        <v>0.05743807931925239</v>
      </c>
      <c r="E53" s="18">
        <v>81828.03835978836</v>
      </c>
      <c r="F53" s="19">
        <v>1.6302910052910053</v>
      </c>
      <c r="G53" s="20">
        <v>2681</v>
      </c>
      <c r="H53" s="18">
        <v>73263.04289444238</v>
      </c>
      <c r="I53" s="19">
        <v>0.9962700484893696</v>
      </c>
      <c r="J53" s="20">
        <v>6391</v>
      </c>
      <c r="K53" s="18">
        <v>85421.02112345486</v>
      </c>
      <c r="L53" s="19">
        <v>1.8962603661398842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6179</v>
      </c>
      <c r="D54" s="22">
        <v>0.04827607759799364</v>
      </c>
      <c r="E54" s="18">
        <v>85301.14856772941</v>
      </c>
      <c r="F54" s="19">
        <v>1.530668392943842</v>
      </c>
      <c r="G54" s="20">
        <v>2036</v>
      </c>
      <c r="H54" s="18">
        <v>77008.65569744597</v>
      </c>
      <c r="I54" s="19">
        <v>0.9037328094302554</v>
      </c>
      <c r="J54" s="20">
        <v>4143</v>
      </c>
      <c r="K54" s="18">
        <v>89376.33936760802</v>
      </c>
      <c r="L54" s="19">
        <v>1.8387641805454984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3350</v>
      </c>
      <c r="D55" s="22">
        <v>0.034113705563079806</v>
      </c>
      <c r="E55" s="18">
        <v>91136.16507462687</v>
      </c>
      <c r="F55" s="19">
        <v>1.2307462686567163</v>
      </c>
      <c r="G55" s="20">
        <v>1228</v>
      </c>
      <c r="H55" s="18">
        <v>80201.39495114007</v>
      </c>
      <c r="I55" s="19">
        <v>0.6897394136807817</v>
      </c>
      <c r="J55" s="20">
        <v>2122</v>
      </c>
      <c r="K55" s="18">
        <v>97464.10933081998</v>
      </c>
      <c r="L55" s="19">
        <v>1.5438265786993401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1013</v>
      </c>
      <c r="D56" s="22">
        <v>0.01513046855162731</v>
      </c>
      <c r="E56" s="18">
        <v>100902.31490621915</v>
      </c>
      <c r="F56" s="19">
        <v>0.9526159921026653</v>
      </c>
      <c r="G56" s="20">
        <v>327</v>
      </c>
      <c r="H56" s="18">
        <v>83516.55351681958</v>
      </c>
      <c r="I56" s="19">
        <v>0.3944954128440367</v>
      </c>
      <c r="J56" s="20">
        <v>686</v>
      </c>
      <c r="K56" s="18">
        <v>109189.69679300292</v>
      </c>
      <c r="L56" s="19">
        <v>1.21865889212828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79</v>
      </c>
      <c r="D57" s="25">
        <v>0.0009256221586914749</v>
      </c>
      <c r="E57" s="26">
        <v>110355.27848101266</v>
      </c>
      <c r="F57" s="27">
        <v>0.7974683544303798</v>
      </c>
      <c r="G57" s="28">
        <v>25</v>
      </c>
      <c r="H57" s="26">
        <v>97882.72</v>
      </c>
      <c r="I57" s="27">
        <v>0.4</v>
      </c>
      <c r="J57" s="28">
        <v>54</v>
      </c>
      <c r="K57" s="26">
        <v>116129.61111111111</v>
      </c>
      <c r="L57" s="27">
        <v>0.9814814814814815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92592</v>
      </c>
      <c r="D58" s="31">
        <v>0.06592073450301723</v>
      </c>
      <c r="E58" s="32">
        <v>71086.5199693278</v>
      </c>
      <c r="F58" s="33">
        <v>0.9082318126836012</v>
      </c>
      <c r="G58" s="34">
        <v>28374</v>
      </c>
      <c r="H58" s="32">
        <v>71196.08638189892</v>
      </c>
      <c r="I58" s="33">
        <v>0.6471417494889687</v>
      </c>
      <c r="J58" s="34">
        <v>64218</v>
      </c>
      <c r="K58" s="32">
        <v>71038.10928400137</v>
      </c>
      <c r="L58" s="33">
        <v>1.0235915163972718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47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7937</v>
      </c>
      <c r="D60" s="17">
        <v>1</v>
      </c>
      <c r="E60" s="18">
        <v>22721.47524253496</v>
      </c>
      <c r="F60" s="19">
        <v>0.06060224266095502</v>
      </c>
      <c r="G60" s="20">
        <v>1866</v>
      </c>
      <c r="H60" s="18">
        <v>23136.549839228297</v>
      </c>
      <c r="I60" s="19">
        <v>0.08038585209003216</v>
      </c>
      <c r="J60" s="20">
        <v>6071</v>
      </c>
      <c r="K60" s="18">
        <v>22593.89672212156</v>
      </c>
      <c r="L60" s="19">
        <v>0.054521495634986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70611</v>
      </c>
      <c r="D61" s="22">
        <v>1</v>
      </c>
      <c r="E61" s="18">
        <v>31351.948180878335</v>
      </c>
      <c r="F61" s="19">
        <v>0.16228349690558128</v>
      </c>
      <c r="G61" s="20">
        <v>15352</v>
      </c>
      <c r="H61" s="18">
        <v>41215.690984887966</v>
      </c>
      <c r="I61" s="19">
        <v>0.18434080250130278</v>
      </c>
      <c r="J61" s="20">
        <v>55259</v>
      </c>
      <c r="K61" s="18">
        <v>28611.613040409706</v>
      </c>
      <c r="L61" s="19">
        <v>0.15615555837058218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187606</v>
      </c>
      <c r="D62" s="22">
        <v>1</v>
      </c>
      <c r="E62" s="18">
        <v>49853.95499610886</v>
      </c>
      <c r="F62" s="19">
        <v>0.31965928595034276</v>
      </c>
      <c r="G62" s="20">
        <v>68039</v>
      </c>
      <c r="H62" s="18">
        <v>57550.247563897174</v>
      </c>
      <c r="I62" s="19">
        <v>0.26683225796969384</v>
      </c>
      <c r="J62" s="20">
        <v>119567</v>
      </c>
      <c r="K62" s="18">
        <v>45474.4184181254</v>
      </c>
      <c r="L62" s="19">
        <v>0.34972024053459566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217265</v>
      </c>
      <c r="D63" s="22">
        <v>1</v>
      </c>
      <c r="E63" s="18">
        <v>66695.59843509078</v>
      </c>
      <c r="F63" s="19">
        <v>0.6702552182818218</v>
      </c>
      <c r="G63" s="20">
        <v>79473</v>
      </c>
      <c r="H63" s="18">
        <v>73963.50378115838</v>
      </c>
      <c r="I63" s="19">
        <v>0.549620625872938</v>
      </c>
      <c r="J63" s="20">
        <v>137792</v>
      </c>
      <c r="K63" s="18">
        <v>62503.756807361824</v>
      </c>
      <c r="L63" s="19">
        <v>0.7398325011611705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210768</v>
      </c>
      <c r="D64" s="22">
        <v>1</v>
      </c>
      <c r="E64" s="18">
        <v>76360.2094340697</v>
      </c>
      <c r="F64" s="19">
        <v>1.1327526000151826</v>
      </c>
      <c r="G64" s="20">
        <v>74941</v>
      </c>
      <c r="H64" s="18">
        <v>77718.48200584459</v>
      </c>
      <c r="I64" s="19">
        <v>0.8646802151025473</v>
      </c>
      <c r="J64" s="20">
        <v>135827</v>
      </c>
      <c r="K64" s="18">
        <v>75610.79801512217</v>
      </c>
      <c r="L64" s="19">
        <v>1.2806584846900837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173972</v>
      </c>
      <c r="D65" s="22">
        <v>1</v>
      </c>
      <c r="E65" s="18">
        <v>81493.67864943785</v>
      </c>
      <c r="F65" s="19">
        <v>1.4879808245004944</v>
      </c>
      <c r="G65" s="20">
        <v>60129</v>
      </c>
      <c r="H65" s="18">
        <v>74371.44707212826</v>
      </c>
      <c r="I65" s="19">
        <v>0.9711453707861432</v>
      </c>
      <c r="J65" s="20">
        <v>113843</v>
      </c>
      <c r="K65" s="18">
        <v>85255.46165332959</v>
      </c>
      <c r="L65" s="19">
        <v>1.7609602698453133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157944</v>
      </c>
      <c r="D66" s="22">
        <v>1</v>
      </c>
      <c r="E66" s="18">
        <v>87216.01136478753</v>
      </c>
      <c r="F66" s="19">
        <v>1.6431330091678062</v>
      </c>
      <c r="G66" s="20">
        <v>54850</v>
      </c>
      <c r="H66" s="18">
        <v>76223.34836827712</v>
      </c>
      <c r="I66" s="19">
        <v>0.9503919781221514</v>
      </c>
      <c r="J66" s="20">
        <v>103094</v>
      </c>
      <c r="K66" s="18">
        <v>93064.53373620192</v>
      </c>
      <c r="L66" s="19">
        <v>2.011698061962869</v>
      </c>
    </row>
    <row r="67" spans="2:12" ht="10.5">
      <c r="B67" s="15" t="s">
        <v>21</v>
      </c>
      <c r="C67" s="21">
        <v>127993</v>
      </c>
      <c r="D67" s="22">
        <v>1</v>
      </c>
      <c r="E67" s="18">
        <v>93461.72275046291</v>
      </c>
      <c r="F67" s="19">
        <v>1.5193409014555483</v>
      </c>
      <c r="G67" s="20">
        <v>46564</v>
      </c>
      <c r="H67" s="18">
        <v>80685.30869341122</v>
      </c>
      <c r="I67" s="19">
        <v>0.8056438450304957</v>
      </c>
      <c r="J67" s="20">
        <v>81429</v>
      </c>
      <c r="K67" s="18">
        <v>100767.73098036327</v>
      </c>
      <c r="L67" s="19">
        <v>1.9274582765353867</v>
      </c>
    </row>
    <row r="68" spans="2:12" ht="10.5">
      <c r="B68" s="15" t="s">
        <v>22</v>
      </c>
      <c r="C68" s="21">
        <v>98201</v>
      </c>
      <c r="D68" s="22">
        <v>1</v>
      </c>
      <c r="E68" s="18">
        <v>97695.68811926559</v>
      </c>
      <c r="F68" s="19">
        <v>1.1641021985519495</v>
      </c>
      <c r="G68" s="20">
        <v>37704</v>
      </c>
      <c r="H68" s="18">
        <v>83345.73737534479</v>
      </c>
      <c r="I68" s="19">
        <v>0.549199023976236</v>
      </c>
      <c r="J68" s="20">
        <v>60497</v>
      </c>
      <c r="K68" s="18">
        <v>106639.11577433592</v>
      </c>
      <c r="L68" s="19">
        <v>1.5473329255996164</v>
      </c>
    </row>
    <row r="69" spans="2:12" ht="10.5">
      <c r="B69" s="15" t="s">
        <v>23</v>
      </c>
      <c r="C69" s="21">
        <v>66951</v>
      </c>
      <c r="D69" s="22">
        <v>1</v>
      </c>
      <c r="E69" s="18">
        <v>105454.74547056803</v>
      </c>
      <c r="F69" s="19">
        <v>0.8375229645561679</v>
      </c>
      <c r="G69" s="20">
        <v>23676</v>
      </c>
      <c r="H69" s="18">
        <v>85729.82678661936</v>
      </c>
      <c r="I69" s="19">
        <v>0.2862814664639297</v>
      </c>
      <c r="J69" s="20">
        <v>43275</v>
      </c>
      <c r="K69" s="18">
        <v>116246.36129404968</v>
      </c>
      <c r="L69" s="19">
        <v>1.139110340843443</v>
      </c>
    </row>
    <row r="70" spans="2:12" ht="11.25" thickBot="1">
      <c r="B70" s="23" t="s">
        <v>24</v>
      </c>
      <c r="C70" s="24">
        <v>85348</v>
      </c>
      <c r="D70" s="25">
        <v>1</v>
      </c>
      <c r="E70" s="26">
        <v>123214.10098654918</v>
      </c>
      <c r="F70" s="27">
        <v>0.4762736092234147</v>
      </c>
      <c r="G70" s="28">
        <v>34002</v>
      </c>
      <c r="H70" s="26">
        <v>95782.2352508676</v>
      </c>
      <c r="I70" s="27">
        <v>0.08587730133521558</v>
      </c>
      <c r="J70" s="28">
        <v>51346</v>
      </c>
      <c r="K70" s="26">
        <v>141379.84512912398</v>
      </c>
      <c r="L70" s="27">
        <v>0.7347992053908776</v>
      </c>
    </row>
    <row r="71" spans="2:12" ht="11.25" thickBot="1">
      <c r="B71" s="52" t="s">
        <v>11</v>
      </c>
      <c r="C71" s="53">
        <v>1404596</v>
      </c>
      <c r="D71" s="31">
        <v>1</v>
      </c>
      <c r="E71" s="54">
        <v>77899.58388319488</v>
      </c>
      <c r="F71" s="55">
        <v>0.9826127939991286</v>
      </c>
      <c r="G71" s="56">
        <v>496596</v>
      </c>
      <c r="H71" s="54">
        <v>74774.5378879411</v>
      </c>
      <c r="I71" s="55">
        <v>0.6203372560391143</v>
      </c>
      <c r="J71" s="56">
        <v>908000</v>
      </c>
      <c r="K71" s="54">
        <v>79608.70870814977</v>
      </c>
      <c r="L71" s="55">
        <v>1.1807455947136565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60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46:L46"/>
    <mergeCell ref="B59:L59"/>
    <mergeCell ref="B72:L72"/>
    <mergeCell ref="B2:L2"/>
    <mergeCell ref="B3:L3"/>
    <mergeCell ref="B5:B6"/>
    <mergeCell ref="C5:F5"/>
    <mergeCell ref="G5:I5"/>
    <mergeCell ref="J5:L5"/>
    <mergeCell ref="B7:L7"/>
    <mergeCell ref="B20:L20"/>
    <mergeCell ref="B33:L33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6.0976562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30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36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3359</v>
      </c>
      <c r="D8" s="17">
        <v>0.4212968769597391</v>
      </c>
      <c r="E8" s="18">
        <v>23162.600774039893</v>
      </c>
      <c r="F8" s="19">
        <v>0.06103006847275975</v>
      </c>
      <c r="G8" s="20">
        <v>586</v>
      </c>
      <c r="H8" s="18">
        <v>25870.98976109215</v>
      </c>
      <c r="I8" s="19">
        <v>0.12116040955631399</v>
      </c>
      <c r="J8" s="20">
        <v>2773</v>
      </c>
      <c r="K8" s="18">
        <v>22590.254597908403</v>
      </c>
      <c r="L8" s="19">
        <v>0.04832311575910566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19123</v>
      </c>
      <c r="D9" s="22">
        <v>0.2691143978947072</v>
      </c>
      <c r="E9" s="18">
        <v>27849.955603200335</v>
      </c>
      <c r="F9" s="19">
        <v>0.15536265230350887</v>
      </c>
      <c r="G9" s="20">
        <v>3820</v>
      </c>
      <c r="H9" s="18">
        <v>38447.96884816754</v>
      </c>
      <c r="I9" s="19">
        <v>0.2400523560209424</v>
      </c>
      <c r="J9" s="20">
        <v>15303</v>
      </c>
      <c r="K9" s="18">
        <v>25204.434424622625</v>
      </c>
      <c r="L9" s="19">
        <v>0.13422204796445142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24470</v>
      </c>
      <c r="D10" s="22">
        <v>0.12964375781465234</v>
      </c>
      <c r="E10" s="18">
        <v>40052.39092766653</v>
      </c>
      <c r="F10" s="19">
        <v>0.3303637106661218</v>
      </c>
      <c r="G10" s="20">
        <v>7699</v>
      </c>
      <c r="H10" s="18">
        <v>50969.81997662034</v>
      </c>
      <c r="I10" s="19">
        <v>0.34562930250681906</v>
      </c>
      <c r="J10" s="20">
        <v>16771</v>
      </c>
      <c r="K10" s="18">
        <v>35040.56776578618</v>
      </c>
      <c r="L10" s="19">
        <v>0.32335579273746345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21138</v>
      </c>
      <c r="D11" s="22">
        <v>0.09687797902764538</v>
      </c>
      <c r="E11" s="18">
        <v>52552.36521903681</v>
      </c>
      <c r="F11" s="19">
        <v>0.6378559939445548</v>
      </c>
      <c r="G11" s="20">
        <v>7299</v>
      </c>
      <c r="H11" s="18">
        <v>64215.12645567886</v>
      </c>
      <c r="I11" s="19">
        <v>0.59405397999726</v>
      </c>
      <c r="J11" s="20">
        <v>13839</v>
      </c>
      <c r="K11" s="18">
        <v>46401.16251174218</v>
      </c>
      <c r="L11" s="19">
        <v>0.660958161716887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17305</v>
      </c>
      <c r="D12" s="22">
        <v>0.08173531078783298</v>
      </c>
      <c r="E12" s="18">
        <v>58204.515284599824</v>
      </c>
      <c r="F12" s="19">
        <v>0.9710488298179717</v>
      </c>
      <c r="G12" s="20">
        <v>5814</v>
      </c>
      <c r="H12" s="18">
        <v>65964.76401788785</v>
      </c>
      <c r="I12" s="19">
        <v>0.8056415548675611</v>
      </c>
      <c r="J12" s="20">
        <v>11491</v>
      </c>
      <c r="K12" s="18">
        <v>54278.13062396658</v>
      </c>
      <c r="L12" s="19">
        <v>1.054738490992951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12765</v>
      </c>
      <c r="D13" s="22">
        <v>0.07322823804770592</v>
      </c>
      <c r="E13" s="18">
        <v>61128.770387779085</v>
      </c>
      <c r="F13" s="19">
        <v>1.2316490403446925</v>
      </c>
      <c r="G13" s="20">
        <v>3895</v>
      </c>
      <c r="H13" s="18">
        <v>61483.43132220796</v>
      </c>
      <c r="I13" s="19">
        <v>0.8826700898587934</v>
      </c>
      <c r="J13" s="20">
        <v>8870</v>
      </c>
      <c r="K13" s="18">
        <v>60973.031454340475</v>
      </c>
      <c r="L13" s="19">
        <v>1.3848928974069898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10159</v>
      </c>
      <c r="D14" s="22">
        <v>0.06409868130481418</v>
      </c>
      <c r="E14" s="18">
        <v>64801.626538045086</v>
      </c>
      <c r="F14" s="19">
        <v>1.271778718377793</v>
      </c>
      <c r="G14" s="20">
        <v>3144</v>
      </c>
      <c r="H14" s="18">
        <v>62404.377226463104</v>
      </c>
      <c r="I14" s="19">
        <v>0.7830788804071247</v>
      </c>
      <c r="J14" s="20">
        <v>7015</v>
      </c>
      <c r="K14" s="18">
        <v>65876.03178902352</v>
      </c>
      <c r="L14" s="19">
        <v>1.4908054169636493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7134</v>
      </c>
      <c r="D15" s="22">
        <v>0.05559105431309904</v>
      </c>
      <c r="E15" s="18">
        <v>70872.68488926269</v>
      </c>
      <c r="F15" s="19">
        <v>1.195542472666106</v>
      </c>
      <c r="G15" s="20">
        <v>2205</v>
      </c>
      <c r="H15" s="18">
        <v>68478.98231292517</v>
      </c>
      <c r="I15" s="19">
        <v>0.6730158730158731</v>
      </c>
      <c r="J15" s="20">
        <v>4929</v>
      </c>
      <c r="K15" s="18">
        <v>71943.51349158044</v>
      </c>
      <c r="L15" s="19">
        <v>1.4292960032460946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4775</v>
      </c>
      <c r="D16" s="22">
        <v>0.04848306392656974</v>
      </c>
      <c r="E16" s="18">
        <v>74982.02115183246</v>
      </c>
      <c r="F16" s="19">
        <v>0.9380104712041885</v>
      </c>
      <c r="G16" s="20">
        <v>1494</v>
      </c>
      <c r="H16" s="18">
        <v>70476.04283801874</v>
      </c>
      <c r="I16" s="19">
        <v>0.428380187416332</v>
      </c>
      <c r="J16" s="20">
        <v>3281</v>
      </c>
      <c r="K16" s="18">
        <v>77033.81377628772</v>
      </c>
      <c r="L16" s="19">
        <v>1.1700701005790917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4215</v>
      </c>
      <c r="D17" s="22">
        <v>0.06273908578062903</v>
      </c>
      <c r="E17" s="18">
        <v>79623.42609727164</v>
      </c>
      <c r="F17" s="19">
        <v>0.667141162514828</v>
      </c>
      <c r="G17" s="20">
        <v>1825</v>
      </c>
      <c r="H17" s="18">
        <v>69892.9594520548</v>
      </c>
      <c r="I17" s="19">
        <v>0.26465753424657534</v>
      </c>
      <c r="J17" s="20">
        <v>2390</v>
      </c>
      <c r="K17" s="18">
        <v>87053.59456066946</v>
      </c>
      <c r="L17" s="19">
        <v>0.9744769874476987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4595</v>
      </c>
      <c r="D18" s="25">
        <v>0.05360976292701139</v>
      </c>
      <c r="E18" s="26">
        <v>102977.57823721436</v>
      </c>
      <c r="F18" s="27">
        <v>0.5212187159956474</v>
      </c>
      <c r="G18" s="28">
        <v>1518</v>
      </c>
      <c r="H18" s="26">
        <v>82531.54084321475</v>
      </c>
      <c r="I18" s="27">
        <v>0.08168642951251646</v>
      </c>
      <c r="J18" s="28">
        <v>3077</v>
      </c>
      <c r="K18" s="26">
        <v>113064.37861553462</v>
      </c>
      <c r="L18" s="27">
        <v>0.7380565485862853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129038</v>
      </c>
      <c r="D19" s="31">
        <v>0.09150248934026278</v>
      </c>
      <c r="E19" s="32">
        <v>52849.61788000434</v>
      </c>
      <c r="F19" s="33">
        <v>0.6851005130271703</v>
      </c>
      <c r="G19" s="34">
        <v>39299</v>
      </c>
      <c r="H19" s="32">
        <v>59835.5136771928</v>
      </c>
      <c r="I19" s="33">
        <v>0.5419985241354742</v>
      </c>
      <c r="J19" s="34">
        <v>89739</v>
      </c>
      <c r="K19" s="32">
        <v>49790.31571557517</v>
      </c>
      <c r="L19" s="33">
        <v>0.7477685287333267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42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5282</v>
      </c>
      <c r="D21" s="17">
        <v>0.6624858898783393</v>
      </c>
      <c r="E21" s="18">
        <v>24474.83888678531</v>
      </c>
      <c r="F21" s="19">
        <v>0.06342294585384324</v>
      </c>
      <c r="G21" s="20">
        <v>884</v>
      </c>
      <c r="H21" s="18">
        <v>27694.968325791855</v>
      </c>
      <c r="I21" s="19">
        <v>0.12104072398190045</v>
      </c>
      <c r="J21" s="20">
        <v>4398</v>
      </c>
      <c r="K21" s="18">
        <v>23827.591405184176</v>
      </c>
      <c r="L21" s="19">
        <v>0.05184174624829468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29586</v>
      </c>
      <c r="D22" s="22">
        <v>0.4163582375209333</v>
      </c>
      <c r="E22" s="18">
        <v>32004.763841005883</v>
      </c>
      <c r="F22" s="19">
        <v>0.12945311971878593</v>
      </c>
      <c r="G22" s="20">
        <v>7392</v>
      </c>
      <c r="H22" s="18">
        <v>40880.4917478355</v>
      </c>
      <c r="I22" s="19">
        <v>0.12256493506493507</v>
      </c>
      <c r="J22" s="20">
        <v>22194</v>
      </c>
      <c r="K22" s="18">
        <v>29048.58736595476</v>
      </c>
      <c r="L22" s="19">
        <v>0.13174731909525098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47712</v>
      </c>
      <c r="D23" s="22">
        <v>0.25278148642634624</v>
      </c>
      <c r="E23" s="18">
        <v>46156.20609071093</v>
      </c>
      <c r="F23" s="19">
        <v>0.2300050301810865</v>
      </c>
      <c r="G23" s="20">
        <v>18435</v>
      </c>
      <c r="H23" s="18">
        <v>51747.740330892324</v>
      </c>
      <c r="I23" s="19">
        <v>0.17379983726606998</v>
      </c>
      <c r="J23" s="20">
        <v>29277</v>
      </c>
      <c r="K23" s="18">
        <v>42635.355808313696</v>
      </c>
      <c r="L23" s="19">
        <v>0.2653960446767087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27207</v>
      </c>
      <c r="D24" s="22">
        <v>0.1246929309965535</v>
      </c>
      <c r="E24" s="18">
        <v>53806.801889219685</v>
      </c>
      <c r="F24" s="19">
        <v>0.48369904803910757</v>
      </c>
      <c r="G24" s="20">
        <v>9825</v>
      </c>
      <c r="H24" s="18">
        <v>59913.30290076336</v>
      </c>
      <c r="I24" s="19">
        <v>0.3559287531806616</v>
      </c>
      <c r="J24" s="20">
        <v>17382</v>
      </c>
      <c r="K24" s="18">
        <v>50355.1638476585</v>
      </c>
      <c r="L24" s="19">
        <v>0.5559199171556782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17764</v>
      </c>
      <c r="D25" s="22">
        <v>0.08390326846778765</v>
      </c>
      <c r="E25" s="18">
        <v>58245.19122945282</v>
      </c>
      <c r="F25" s="19">
        <v>0.7699842377842828</v>
      </c>
      <c r="G25" s="20">
        <v>6131</v>
      </c>
      <c r="H25" s="18">
        <v>62180.339585711954</v>
      </c>
      <c r="I25" s="19">
        <v>0.5923992823356712</v>
      </c>
      <c r="J25" s="20">
        <v>11633</v>
      </c>
      <c r="K25" s="18">
        <v>56171.22969139517</v>
      </c>
      <c r="L25" s="19">
        <v>0.8635777529442105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11631</v>
      </c>
      <c r="D26" s="22">
        <v>0.06672288576050665</v>
      </c>
      <c r="E26" s="18">
        <v>58917.95838706904</v>
      </c>
      <c r="F26" s="19">
        <v>0.9182357492906886</v>
      </c>
      <c r="G26" s="20">
        <v>4084</v>
      </c>
      <c r="H26" s="18">
        <v>58190.54970617042</v>
      </c>
      <c r="I26" s="19">
        <v>0.693437806072478</v>
      </c>
      <c r="J26" s="20">
        <v>7547</v>
      </c>
      <c r="K26" s="18">
        <v>59311.58990327283</v>
      </c>
      <c r="L26" s="19">
        <v>1.039883397376441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8893</v>
      </c>
      <c r="D27" s="22">
        <v>0.05611079563379393</v>
      </c>
      <c r="E27" s="18">
        <v>60039.03688294164</v>
      </c>
      <c r="F27" s="19">
        <v>0.9427639716631058</v>
      </c>
      <c r="G27" s="20">
        <v>3108</v>
      </c>
      <c r="H27" s="18">
        <v>57774.335263835266</v>
      </c>
      <c r="I27" s="19">
        <v>0.6605534105534105</v>
      </c>
      <c r="J27" s="20">
        <v>5785</v>
      </c>
      <c r="K27" s="18">
        <v>61255.75125324114</v>
      </c>
      <c r="L27" s="19">
        <v>1.09438202247191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5747</v>
      </c>
      <c r="D28" s="22">
        <v>0.04478298137613964</v>
      </c>
      <c r="E28" s="18">
        <v>64614.58935096572</v>
      </c>
      <c r="F28" s="19">
        <v>0.8520967461284148</v>
      </c>
      <c r="G28" s="20">
        <v>2043</v>
      </c>
      <c r="H28" s="18">
        <v>61256.36074400391</v>
      </c>
      <c r="I28" s="19">
        <v>0.5423396965247186</v>
      </c>
      <c r="J28" s="20">
        <v>3704</v>
      </c>
      <c r="K28" s="18">
        <v>66466.873650108</v>
      </c>
      <c r="L28" s="19">
        <v>1.0229481641468683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2983</v>
      </c>
      <c r="D29" s="22">
        <v>0.03028795386239948</v>
      </c>
      <c r="E29" s="18">
        <v>71048.50687227624</v>
      </c>
      <c r="F29" s="19">
        <v>0.6583975863224941</v>
      </c>
      <c r="G29" s="20">
        <v>1143</v>
      </c>
      <c r="H29" s="18">
        <v>66657.37532808399</v>
      </c>
      <c r="I29" s="19">
        <v>0.3753280839895013</v>
      </c>
      <c r="J29" s="20">
        <v>1840</v>
      </c>
      <c r="K29" s="18">
        <v>73776.25869565217</v>
      </c>
      <c r="L29" s="19">
        <v>0.8342391304347826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1292</v>
      </c>
      <c r="D30" s="22">
        <v>0.019231055475343466</v>
      </c>
      <c r="E30" s="18">
        <v>75167.30650154798</v>
      </c>
      <c r="F30" s="19">
        <v>0.42492260061919507</v>
      </c>
      <c r="G30" s="20">
        <v>645</v>
      </c>
      <c r="H30" s="18">
        <v>61904.18139534884</v>
      </c>
      <c r="I30" s="19">
        <v>0.16899224806201552</v>
      </c>
      <c r="J30" s="20">
        <v>647</v>
      </c>
      <c r="K30" s="18">
        <v>88389.43276661515</v>
      </c>
      <c r="L30" s="19">
        <v>0.6800618238021638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709</v>
      </c>
      <c r="D31" s="25">
        <v>0.008271887250326675</v>
      </c>
      <c r="E31" s="26">
        <v>70046.57122708039</v>
      </c>
      <c r="F31" s="27">
        <v>0.11988716502115655</v>
      </c>
      <c r="G31" s="28">
        <v>600</v>
      </c>
      <c r="H31" s="26">
        <v>57944.058333333334</v>
      </c>
      <c r="I31" s="27">
        <v>0.07</v>
      </c>
      <c r="J31" s="28">
        <v>109</v>
      </c>
      <c r="K31" s="26">
        <v>136665.90825688074</v>
      </c>
      <c r="L31" s="27">
        <v>0.3944954128440367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158806</v>
      </c>
      <c r="D32" s="31">
        <v>0.11261135729141626</v>
      </c>
      <c r="E32" s="32">
        <v>48651.95289850509</v>
      </c>
      <c r="F32" s="33">
        <v>0.43157059556943694</v>
      </c>
      <c r="G32" s="34">
        <v>54290</v>
      </c>
      <c r="H32" s="32">
        <v>54222.87712285872</v>
      </c>
      <c r="I32" s="33">
        <v>0.3300607846748941</v>
      </c>
      <c r="J32" s="34">
        <v>104516</v>
      </c>
      <c r="K32" s="32">
        <v>45758.18088139615</v>
      </c>
      <c r="L32" s="33">
        <v>0.48429905469019097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1923</v>
      </c>
      <c r="D34" s="38"/>
      <c r="E34" s="39">
        <v>1312.2381127454173</v>
      </c>
      <c r="F34" s="40">
        <v>0.0023928773810834927</v>
      </c>
      <c r="G34" s="41">
        <v>298</v>
      </c>
      <c r="H34" s="39">
        <v>1823.9785646997043</v>
      </c>
      <c r="I34" s="40">
        <v>-0.00011968557441353889</v>
      </c>
      <c r="J34" s="41">
        <v>1625</v>
      </c>
      <c r="K34" s="39">
        <v>1237.336807275773</v>
      </c>
      <c r="L34" s="40">
        <v>0.0035186304891890174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10463</v>
      </c>
      <c r="D35" s="39"/>
      <c r="E35" s="39">
        <v>4154.808237805548</v>
      </c>
      <c r="F35" s="40">
        <v>-0.02590953258472295</v>
      </c>
      <c r="G35" s="41">
        <v>3572</v>
      </c>
      <c r="H35" s="39">
        <v>2432.522899667958</v>
      </c>
      <c r="I35" s="40">
        <v>-0.11748742095600734</v>
      </c>
      <c r="J35" s="41">
        <v>6891</v>
      </c>
      <c r="K35" s="39">
        <v>3844.152941332137</v>
      </c>
      <c r="L35" s="40">
        <v>-0.002474728869200443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23242</v>
      </c>
      <c r="D36" s="39"/>
      <c r="E36" s="39">
        <v>6103.8151630444045</v>
      </c>
      <c r="F36" s="40">
        <v>-0.1003586804850353</v>
      </c>
      <c r="G36" s="41">
        <v>10736</v>
      </c>
      <c r="H36" s="39">
        <v>777.9203542719843</v>
      </c>
      <c r="I36" s="40">
        <v>-0.17182946524074907</v>
      </c>
      <c r="J36" s="41">
        <v>12506</v>
      </c>
      <c r="K36" s="39">
        <v>7594.788042527514</v>
      </c>
      <c r="L36" s="40">
        <v>-0.05795974806075477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6069</v>
      </c>
      <c r="D37" s="39"/>
      <c r="E37" s="39">
        <v>1254.4366701828767</v>
      </c>
      <c r="F37" s="40">
        <v>-0.15415694590544726</v>
      </c>
      <c r="G37" s="41">
        <v>2526</v>
      </c>
      <c r="H37" s="39">
        <v>-4301.8235549155</v>
      </c>
      <c r="I37" s="40">
        <v>-0.23812522681659837</v>
      </c>
      <c r="J37" s="41">
        <v>3543</v>
      </c>
      <c r="K37" s="39">
        <v>3954.0013359163204</v>
      </c>
      <c r="L37" s="40">
        <v>-0.1050382445612088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459</v>
      </c>
      <c r="D38" s="39"/>
      <c r="E38" s="39">
        <v>40.67594485299924</v>
      </c>
      <c r="F38" s="40">
        <v>-0.20106459203368887</v>
      </c>
      <c r="G38" s="41">
        <v>317</v>
      </c>
      <c r="H38" s="39">
        <v>-3784.424432175896</v>
      </c>
      <c r="I38" s="40">
        <v>-0.21324227253188988</v>
      </c>
      <c r="J38" s="41">
        <v>142</v>
      </c>
      <c r="K38" s="39">
        <v>1893.0990674285931</v>
      </c>
      <c r="L38" s="40">
        <v>-0.19116073804874045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-1134</v>
      </c>
      <c r="D39" s="39"/>
      <c r="E39" s="39">
        <v>-2210.8120007100442</v>
      </c>
      <c r="F39" s="40">
        <v>-0.31341329105400384</v>
      </c>
      <c r="G39" s="41">
        <v>189</v>
      </c>
      <c r="H39" s="39">
        <v>-3292.8816160375354</v>
      </c>
      <c r="I39" s="40">
        <v>-0.1892322837863154</v>
      </c>
      <c r="J39" s="41">
        <v>-1323</v>
      </c>
      <c r="K39" s="39">
        <v>-1661.441551067648</v>
      </c>
      <c r="L39" s="40">
        <v>-0.34500950003054887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-1266</v>
      </c>
      <c r="D40" s="39"/>
      <c r="E40" s="39">
        <v>-4762.589655103446</v>
      </c>
      <c r="F40" s="40">
        <v>-0.32901474671468733</v>
      </c>
      <c r="G40" s="41">
        <v>-36</v>
      </c>
      <c r="H40" s="39">
        <v>-4630.041962627838</v>
      </c>
      <c r="I40" s="40">
        <v>-0.12252546985371415</v>
      </c>
      <c r="J40" s="41">
        <v>-1230</v>
      </c>
      <c r="K40" s="39">
        <v>-4620.2805357823745</v>
      </c>
      <c r="L40" s="40">
        <v>-0.39642339449173924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-1387</v>
      </c>
      <c r="D41" s="39"/>
      <c r="E41" s="39">
        <v>-6258.09553829697</v>
      </c>
      <c r="F41" s="40">
        <v>-0.3434457265376911</v>
      </c>
      <c r="G41" s="41">
        <v>-162</v>
      </c>
      <c r="H41" s="39">
        <v>-7222.621568921262</v>
      </c>
      <c r="I41" s="40">
        <v>-0.13067617649115448</v>
      </c>
      <c r="J41" s="41">
        <v>-1225</v>
      </c>
      <c r="K41" s="39">
        <v>-5476.639841472439</v>
      </c>
      <c r="L41" s="40">
        <v>-0.40634783909922634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-1792</v>
      </c>
      <c r="D42" s="39"/>
      <c r="E42" s="39">
        <v>-3933.514279556228</v>
      </c>
      <c r="F42" s="40">
        <v>-0.27961288488169433</v>
      </c>
      <c r="G42" s="41">
        <v>-351</v>
      </c>
      <c r="H42" s="39">
        <v>-3818.6675099347485</v>
      </c>
      <c r="I42" s="40">
        <v>-0.0530521034268307</v>
      </c>
      <c r="J42" s="41">
        <v>-1441</v>
      </c>
      <c r="K42" s="39">
        <v>-3257.555080635546</v>
      </c>
      <c r="L42" s="40">
        <v>-0.33583097014430907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-2923</v>
      </c>
      <c r="D43" s="39"/>
      <c r="E43" s="39">
        <v>-4456.119595723663</v>
      </c>
      <c r="F43" s="40">
        <v>-0.24221856189563296</v>
      </c>
      <c r="G43" s="41">
        <v>-1180</v>
      </c>
      <c r="H43" s="39">
        <v>-7988.77805670596</v>
      </c>
      <c r="I43" s="40">
        <v>-0.09566528618455983</v>
      </c>
      <c r="J43" s="41">
        <v>-1743</v>
      </c>
      <c r="K43" s="39">
        <v>1335.8382059456926</v>
      </c>
      <c r="L43" s="40">
        <v>-0.2944151636455349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-3886</v>
      </c>
      <c r="D44" s="45"/>
      <c r="E44" s="45">
        <v>-32931.007010133966</v>
      </c>
      <c r="F44" s="46">
        <v>-0.40133155097449086</v>
      </c>
      <c r="G44" s="47">
        <v>-918</v>
      </c>
      <c r="H44" s="45">
        <v>-24587.482509881418</v>
      </c>
      <c r="I44" s="46">
        <v>-0.011686429512516458</v>
      </c>
      <c r="J44" s="47">
        <v>-2968</v>
      </c>
      <c r="K44" s="45">
        <v>23601.52964134612</v>
      </c>
      <c r="L44" s="46">
        <v>-0.3435611357422486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29768</v>
      </c>
      <c r="D45" s="49"/>
      <c r="E45" s="49">
        <v>-4197.664981499249</v>
      </c>
      <c r="F45" s="50">
        <v>-0.2535299174577334</v>
      </c>
      <c r="G45" s="51">
        <v>14991</v>
      </c>
      <c r="H45" s="49">
        <v>-5612.63655433408</v>
      </c>
      <c r="I45" s="50">
        <v>-0.21193773946058014</v>
      </c>
      <c r="J45" s="51">
        <v>14777</v>
      </c>
      <c r="K45" s="49">
        <v>-4032.1348341790217</v>
      </c>
      <c r="L45" s="50">
        <v>-0.2634694740431357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51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96</v>
      </c>
      <c r="D47" s="17">
        <v>0.012040637150382541</v>
      </c>
      <c r="E47" s="18">
        <v>21080.03125</v>
      </c>
      <c r="F47" s="19">
        <v>0.09375</v>
      </c>
      <c r="G47" s="20">
        <v>21</v>
      </c>
      <c r="H47" s="18">
        <v>14830.047619047618</v>
      </c>
      <c r="I47" s="19">
        <v>0.19047619047619047</v>
      </c>
      <c r="J47" s="20">
        <v>75</v>
      </c>
      <c r="K47" s="18">
        <v>22830.02666666667</v>
      </c>
      <c r="L47" s="19">
        <v>0.06666666666666667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4558</v>
      </c>
      <c r="D48" s="22">
        <v>0.06414388043738302</v>
      </c>
      <c r="E48" s="18">
        <v>35240.91355857832</v>
      </c>
      <c r="F48" s="19">
        <v>0.15313734093900833</v>
      </c>
      <c r="G48" s="20">
        <v>762</v>
      </c>
      <c r="H48" s="18">
        <v>42967.60236220472</v>
      </c>
      <c r="I48" s="19">
        <v>0.16272965879265092</v>
      </c>
      <c r="J48" s="20">
        <v>3796</v>
      </c>
      <c r="K48" s="18">
        <v>33689.87644889357</v>
      </c>
      <c r="L48" s="19">
        <v>0.15121180189673342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16688</v>
      </c>
      <c r="D49" s="22">
        <v>0.0884141818721258</v>
      </c>
      <c r="E49" s="18">
        <v>55091.78409635666</v>
      </c>
      <c r="F49" s="19">
        <v>0.300215723873442</v>
      </c>
      <c r="G49" s="20">
        <v>5385</v>
      </c>
      <c r="H49" s="18">
        <v>60176.44716805942</v>
      </c>
      <c r="I49" s="19">
        <v>0.23639740018570102</v>
      </c>
      <c r="J49" s="20">
        <v>11303</v>
      </c>
      <c r="K49" s="18">
        <v>52669.33778642838</v>
      </c>
      <c r="L49" s="19">
        <v>0.3306201893302663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20957</v>
      </c>
      <c r="D50" s="22">
        <v>0.09604843440639436</v>
      </c>
      <c r="E50" s="18">
        <v>69636.2832466479</v>
      </c>
      <c r="F50" s="19">
        <v>0.605334733024765</v>
      </c>
      <c r="G50" s="20">
        <v>6802</v>
      </c>
      <c r="H50" s="18">
        <v>73308.22493384298</v>
      </c>
      <c r="I50" s="19">
        <v>0.48765069097324315</v>
      </c>
      <c r="J50" s="20">
        <v>14155</v>
      </c>
      <c r="K50" s="18">
        <v>67871.77972447898</v>
      </c>
      <c r="L50" s="19">
        <v>0.6618862592723419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17132</v>
      </c>
      <c r="D51" s="22">
        <v>0.08091819384092197</v>
      </c>
      <c r="E51" s="18">
        <v>76783.38115806678</v>
      </c>
      <c r="F51" s="19">
        <v>1.0568526733597945</v>
      </c>
      <c r="G51" s="20">
        <v>5016</v>
      </c>
      <c r="H51" s="18">
        <v>77962.75956937799</v>
      </c>
      <c r="I51" s="19">
        <v>0.8542663476874003</v>
      </c>
      <c r="J51" s="20">
        <v>12116</v>
      </c>
      <c r="K51" s="18">
        <v>76295.12083195774</v>
      </c>
      <c r="L51" s="19">
        <v>1.1407230108946846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11757</v>
      </c>
      <c r="D52" s="22">
        <v>0.06744570268130658</v>
      </c>
      <c r="E52" s="18">
        <v>79863.34430552012</v>
      </c>
      <c r="F52" s="19">
        <v>1.422301607552947</v>
      </c>
      <c r="G52" s="20">
        <v>3519</v>
      </c>
      <c r="H52" s="18">
        <v>74400.83830633703</v>
      </c>
      <c r="I52" s="19">
        <v>0.9960215970446149</v>
      </c>
      <c r="J52" s="20">
        <v>8238</v>
      </c>
      <c r="K52" s="18">
        <v>82196.74544792426</v>
      </c>
      <c r="L52" s="19">
        <v>1.6043942704539937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8932</v>
      </c>
      <c r="D53" s="22">
        <v>0.05635686794119503</v>
      </c>
      <c r="E53" s="18">
        <v>82184.65797133901</v>
      </c>
      <c r="F53" s="19">
        <v>1.621473354231975</v>
      </c>
      <c r="G53" s="20">
        <v>2617</v>
      </c>
      <c r="H53" s="18">
        <v>73639.63584256782</v>
      </c>
      <c r="I53" s="19">
        <v>0.9938861291555215</v>
      </c>
      <c r="J53" s="20">
        <v>6315</v>
      </c>
      <c r="K53" s="18">
        <v>85725.8017418844</v>
      </c>
      <c r="L53" s="19">
        <v>1.8815518606492478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6022</v>
      </c>
      <c r="D54" s="22">
        <v>0.04692589417906959</v>
      </c>
      <c r="E54" s="18">
        <v>85753.66672201926</v>
      </c>
      <c r="F54" s="19">
        <v>1.5249086682165394</v>
      </c>
      <c r="G54" s="20">
        <v>1969</v>
      </c>
      <c r="H54" s="18">
        <v>77019.34941594719</v>
      </c>
      <c r="I54" s="19">
        <v>0.8913153885220925</v>
      </c>
      <c r="J54" s="20">
        <v>4053</v>
      </c>
      <c r="K54" s="18">
        <v>89996.91142363682</v>
      </c>
      <c r="L54" s="19">
        <v>1.8327165062916357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3249</v>
      </c>
      <c r="D55" s="22">
        <v>0.03298879051254975</v>
      </c>
      <c r="E55" s="18">
        <v>91234.13296398892</v>
      </c>
      <c r="F55" s="19">
        <v>1.223761157279163</v>
      </c>
      <c r="G55" s="20">
        <v>1188</v>
      </c>
      <c r="H55" s="18">
        <v>80156.53703703704</v>
      </c>
      <c r="I55" s="19">
        <v>0.6835016835016835</v>
      </c>
      <c r="J55" s="20">
        <v>2061</v>
      </c>
      <c r="K55" s="18">
        <v>97619.47210092188</v>
      </c>
      <c r="L55" s="19">
        <v>1.5351770984958757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991</v>
      </c>
      <c r="D56" s="22">
        <v>0.014750755399431404</v>
      </c>
      <c r="E56" s="18">
        <v>100438.86276488396</v>
      </c>
      <c r="F56" s="19">
        <v>0.9606458123107972</v>
      </c>
      <c r="G56" s="20">
        <v>309</v>
      </c>
      <c r="H56" s="18">
        <v>84053.0647249191</v>
      </c>
      <c r="I56" s="19">
        <v>0.4045307443365696</v>
      </c>
      <c r="J56" s="20">
        <v>682</v>
      </c>
      <c r="K56" s="18">
        <v>107862.926686217</v>
      </c>
      <c r="L56" s="19">
        <v>1.2126099706744868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71</v>
      </c>
      <c r="D57" s="25">
        <v>0.0008283554228112749</v>
      </c>
      <c r="E57" s="26">
        <v>113085.88732394367</v>
      </c>
      <c r="F57" s="27">
        <v>0.8028169014084507</v>
      </c>
      <c r="G57" s="28">
        <v>25</v>
      </c>
      <c r="H57" s="26">
        <v>104600.6</v>
      </c>
      <c r="I57" s="27">
        <v>0.36</v>
      </c>
      <c r="J57" s="28">
        <v>46</v>
      </c>
      <c r="K57" s="26">
        <v>117697.45652173914</v>
      </c>
      <c r="L57" s="27">
        <v>1.0434782608695652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90453</v>
      </c>
      <c r="D58" s="31">
        <v>0.06414137438812435</v>
      </c>
      <c r="E58" s="32">
        <v>71310.6577780726</v>
      </c>
      <c r="F58" s="33">
        <v>0.9052436071772081</v>
      </c>
      <c r="G58" s="34">
        <v>27613</v>
      </c>
      <c r="H58" s="32">
        <v>71589.56339405352</v>
      </c>
      <c r="I58" s="33">
        <v>0.6449860572918553</v>
      </c>
      <c r="J58" s="34">
        <v>62840</v>
      </c>
      <c r="K58" s="32">
        <v>71188.1017504774</v>
      </c>
      <c r="L58" s="33">
        <v>1.0196053469127944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48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7973</v>
      </c>
      <c r="D60" s="17">
        <v>1</v>
      </c>
      <c r="E60" s="18">
        <v>22934.5567540449</v>
      </c>
      <c r="F60" s="19">
        <v>0.06183368869936034</v>
      </c>
      <c r="G60" s="20">
        <v>1870</v>
      </c>
      <c r="H60" s="18">
        <v>23308.911229946523</v>
      </c>
      <c r="I60" s="19">
        <v>0.08288770053475936</v>
      </c>
      <c r="J60" s="20">
        <v>6103</v>
      </c>
      <c r="K60" s="18">
        <v>22819.85203998034</v>
      </c>
      <c r="L60" s="19">
        <v>0.05538259872194003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71059</v>
      </c>
      <c r="D61" s="22">
        <v>1</v>
      </c>
      <c r="E61" s="18">
        <v>31439.397219212206</v>
      </c>
      <c r="F61" s="19">
        <v>0.1614292348611717</v>
      </c>
      <c r="G61" s="20">
        <v>15484</v>
      </c>
      <c r="H61" s="18">
        <v>41664.765370705245</v>
      </c>
      <c r="I61" s="19">
        <v>0.1836734693877551</v>
      </c>
      <c r="J61" s="20">
        <v>55575</v>
      </c>
      <c r="K61" s="18">
        <v>28590.46153846154</v>
      </c>
      <c r="L61" s="19">
        <v>0.15523166891587944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188748</v>
      </c>
      <c r="D62" s="22">
        <v>1</v>
      </c>
      <c r="E62" s="18">
        <v>49795.31755038464</v>
      </c>
      <c r="F62" s="19">
        <v>0.3172430966155933</v>
      </c>
      <c r="G62" s="20">
        <v>68566</v>
      </c>
      <c r="H62" s="18">
        <v>57578.17559723478</v>
      </c>
      <c r="I62" s="19">
        <v>0.2643438438876411</v>
      </c>
      <c r="J62" s="20">
        <v>120182</v>
      </c>
      <c r="K62" s="18">
        <v>45355.05657253166</v>
      </c>
      <c r="L62" s="19">
        <v>0.34742307500291225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218192</v>
      </c>
      <c r="D63" s="22">
        <v>1</v>
      </c>
      <c r="E63" s="18">
        <v>66650.20205140427</v>
      </c>
      <c r="F63" s="19">
        <v>0.6665963921683655</v>
      </c>
      <c r="G63" s="20">
        <v>79865</v>
      </c>
      <c r="H63" s="18">
        <v>74092.09677580917</v>
      </c>
      <c r="I63" s="19">
        <v>0.5468603268014774</v>
      </c>
      <c r="J63" s="20">
        <v>138327</v>
      </c>
      <c r="K63" s="18">
        <v>62353.5215612281</v>
      </c>
      <c r="L63" s="19">
        <v>0.7357276598205701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211720</v>
      </c>
      <c r="D64" s="22">
        <v>1</v>
      </c>
      <c r="E64" s="18">
        <v>76246.52332798035</v>
      </c>
      <c r="F64" s="19">
        <v>1.1287738522576989</v>
      </c>
      <c r="G64" s="20">
        <v>75292</v>
      </c>
      <c r="H64" s="18">
        <v>77756.0034399405</v>
      </c>
      <c r="I64" s="19">
        <v>0.8642086808691495</v>
      </c>
      <c r="J64" s="20">
        <v>136428</v>
      </c>
      <c r="K64" s="18">
        <v>75413.47016741431</v>
      </c>
      <c r="L64" s="19">
        <v>1.2747823027531004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174318</v>
      </c>
      <c r="D65" s="22">
        <v>1</v>
      </c>
      <c r="E65" s="18">
        <v>81423.98379972235</v>
      </c>
      <c r="F65" s="19">
        <v>1.4815796418040592</v>
      </c>
      <c r="G65" s="20">
        <v>60246</v>
      </c>
      <c r="H65" s="18">
        <v>74373.68514092221</v>
      </c>
      <c r="I65" s="19">
        <v>0.9689107990571988</v>
      </c>
      <c r="J65" s="20">
        <v>114072</v>
      </c>
      <c r="K65" s="18">
        <v>85147.52939371625</v>
      </c>
      <c r="L65" s="19">
        <v>1.7523406269724384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158490</v>
      </c>
      <c r="D66" s="22">
        <v>1</v>
      </c>
      <c r="E66" s="18">
        <v>87175.91728184743</v>
      </c>
      <c r="F66" s="19">
        <v>1.6394094264622374</v>
      </c>
      <c r="G66" s="20">
        <v>54987</v>
      </c>
      <c r="H66" s="18">
        <v>76269.08705694073</v>
      </c>
      <c r="I66" s="19">
        <v>0.9501882263080365</v>
      </c>
      <c r="J66" s="20">
        <v>103503</v>
      </c>
      <c r="K66" s="18">
        <v>92970.2795088065</v>
      </c>
      <c r="L66" s="19">
        <v>2.005565056085331</v>
      </c>
    </row>
    <row r="67" spans="2:12" ht="10.5">
      <c r="B67" s="15" t="s">
        <v>21</v>
      </c>
      <c r="C67" s="21">
        <v>128330</v>
      </c>
      <c r="D67" s="22">
        <v>1</v>
      </c>
      <c r="E67" s="18">
        <v>93472.96897841503</v>
      </c>
      <c r="F67" s="19">
        <v>1.5175095457024859</v>
      </c>
      <c r="G67" s="20">
        <v>46688</v>
      </c>
      <c r="H67" s="18">
        <v>80755.64710418094</v>
      </c>
      <c r="I67" s="19">
        <v>0.8049820082248115</v>
      </c>
      <c r="J67" s="20">
        <v>81642</v>
      </c>
      <c r="K67" s="18">
        <v>100745.52873520982</v>
      </c>
      <c r="L67" s="19">
        <v>1.9249773400945591</v>
      </c>
    </row>
    <row r="68" spans="2:12" ht="10.5">
      <c r="B68" s="15" t="s">
        <v>22</v>
      </c>
      <c r="C68" s="21">
        <v>98488</v>
      </c>
      <c r="D68" s="22">
        <v>1</v>
      </c>
      <c r="E68" s="18">
        <v>97620.82955283893</v>
      </c>
      <c r="F68" s="19">
        <v>1.161004386321176</v>
      </c>
      <c r="G68" s="20">
        <v>37805</v>
      </c>
      <c r="H68" s="18">
        <v>83337.47588943261</v>
      </c>
      <c r="I68" s="19">
        <v>0.5480227483137151</v>
      </c>
      <c r="J68" s="20">
        <v>60683</v>
      </c>
      <c r="K68" s="18">
        <v>106519.23907848986</v>
      </c>
      <c r="L68" s="19">
        <v>1.5428868052007976</v>
      </c>
    </row>
    <row r="69" spans="2:12" ht="10.5">
      <c r="B69" s="15" t="s">
        <v>23</v>
      </c>
      <c r="C69" s="21">
        <v>67183</v>
      </c>
      <c r="D69" s="22">
        <v>1</v>
      </c>
      <c r="E69" s="18">
        <v>105364.47358706816</v>
      </c>
      <c r="F69" s="19">
        <v>0.8367890686632035</v>
      </c>
      <c r="G69" s="20">
        <v>23767</v>
      </c>
      <c r="H69" s="18">
        <v>85692.8494130517</v>
      </c>
      <c r="I69" s="19">
        <v>0.2860268439432827</v>
      </c>
      <c r="J69" s="20">
        <v>43416</v>
      </c>
      <c r="K69" s="18">
        <v>116133.21072876359</v>
      </c>
      <c r="L69" s="19">
        <v>1.1382900313248572</v>
      </c>
    </row>
    <row r="70" spans="2:12" ht="11.25" thickBot="1">
      <c r="B70" s="23" t="s">
        <v>24</v>
      </c>
      <c r="C70" s="24">
        <v>85712</v>
      </c>
      <c r="D70" s="25">
        <v>1</v>
      </c>
      <c r="E70" s="26">
        <v>123275.02956412171</v>
      </c>
      <c r="F70" s="27">
        <v>0.47547601269367185</v>
      </c>
      <c r="G70" s="28">
        <v>34166</v>
      </c>
      <c r="H70" s="26">
        <v>95985.62131944038</v>
      </c>
      <c r="I70" s="27">
        <v>0.0853480067903764</v>
      </c>
      <c r="J70" s="28">
        <v>51546</v>
      </c>
      <c r="K70" s="26">
        <v>141363.14352229077</v>
      </c>
      <c r="L70" s="27">
        <v>0.7340627788771195</v>
      </c>
    </row>
    <row r="71" spans="2:12" ht="11.25" thickBot="1">
      <c r="B71" s="52" t="s">
        <v>11</v>
      </c>
      <c r="C71" s="53">
        <v>1410213</v>
      </c>
      <c r="D71" s="31">
        <v>1</v>
      </c>
      <c r="E71" s="54">
        <v>77836.4864180092</v>
      </c>
      <c r="F71" s="55">
        <v>0.9788790771323197</v>
      </c>
      <c r="G71" s="56">
        <v>498736</v>
      </c>
      <c r="H71" s="54">
        <v>74829.01844262295</v>
      </c>
      <c r="I71" s="55">
        <v>0.6185697443136249</v>
      </c>
      <c r="J71" s="56">
        <v>911477</v>
      </c>
      <c r="K71" s="54">
        <v>79482.0929974097</v>
      </c>
      <c r="L71" s="55">
        <v>1.176030772032646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59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46:L46"/>
    <mergeCell ref="B59:L59"/>
    <mergeCell ref="B72:L72"/>
    <mergeCell ref="B2:L2"/>
    <mergeCell ref="B3:L3"/>
    <mergeCell ref="B5:B6"/>
    <mergeCell ref="C5:F5"/>
    <mergeCell ref="G5:I5"/>
    <mergeCell ref="J5:L5"/>
    <mergeCell ref="B7:L7"/>
    <mergeCell ref="B20:L20"/>
    <mergeCell ref="B33:L33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6.0976562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13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37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3233</v>
      </c>
      <c r="D8" s="17">
        <v>0.4029664713947401</v>
      </c>
      <c r="E8" s="18">
        <v>22728.81719764924</v>
      </c>
      <c r="F8" s="19">
        <v>0.05691308382307454</v>
      </c>
      <c r="G8" s="20">
        <v>566</v>
      </c>
      <c r="H8" s="18">
        <v>24658.459363957598</v>
      </c>
      <c r="I8" s="19">
        <v>0.10600706713780919</v>
      </c>
      <c r="J8" s="20">
        <v>2667</v>
      </c>
      <c r="K8" s="18">
        <v>22319.30183727034</v>
      </c>
      <c r="L8" s="19">
        <v>0.046494188226471694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18839</v>
      </c>
      <c r="D9" s="22">
        <v>0.263217459341642</v>
      </c>
      <c r="E9" s="18">
        <v>27773.479590211795</v>
      </c>
      <c r="F9" s="19">
        <v>0.15393598386326238</v>
      </c>
      <c r="G9" s="20">
        <v>3829</v>
      </c>
      <c r="H9" s="18">
        <v>38069.38312875424</v>
      </c>
      <c r="I9" s="19">
        <v>0.23295899712718726</v>
      </c>
      <c r="J9" s="20">
        <v>15010</v>
      </c>
      <c r="K9" s="18">
        <v>25147.029580279814</v>
      </c>
      <c r="L9" s="19">
        <v>0.13377748167888073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24015</v>
      </c>
      <c r="D10" s="22">
        <v>0.12627909177910757</v>
      </c>
      <c r="E10" s="18">
        <v>40116.88798667499</v>
      </c>
      <c r="F10" s="19">
        <v>0.33275036435561106</v>
      </c>
      <c r="G10" s="20">
        <v>7643</v>
      </c>
      <c r="H10" s="18">
        <v>51214.713463299755</v>
      </c>
      <c r="I10" s="19">
        <v>0.34973178071437916</v>
      </c>
      <c r="J10" s="20">
        <v>16372</v>
      </c>
      <c r="K10" s="18">
        <v>34936.04996335207</v>
      </c>
      <c r="L10" s="19">
        <v>0.3248228683117518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20604</v>
      </c>
      <c r="D11" s="22">
        <v>0.09387942936033133</v>
      </c>
      <c r="E11" s="18">
        <v>52379.68787614055</v>
      </c>
      <c r="F11" s="19">
        <v>0.633954571927781</v>
      </c>
      <c r="G11" s="20">
        <v>7165</v>
      </c>
      <c r="H11" s="18">
        <v>64115.834333565945</v>
      </c>
      <c r="I11" s="19">
        <v>0.5945568736915562</v>
      </c>
      <c r="J11" s="20">
        <v>13439</v>
      </c>
      <c r="K11" s="18">
        <v>46122.56388124116</v>
      </c>
      <c r="L11" s="19">
        <v>0.65495944638738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16899</v>
      </c>
      <c r="D12" s="22">
        <v>0.07944395344026778</v>
      </c>
      <c r="E12" s="18">
        <v>58225.67412272916</v>
      </c>
      <c r="F12" s="19">
        <v>0.964435765429907</v>
      </c>
      <c r="G12" s="20">
        <v>5693</v>
      </c>
      <c r="H12" s="18">
        <v>66380.64377305463</v>
      </c>
      <c r="I12" s="19">
        <v>0.8094150711399964</v>
      </c>
      <c r="J12" s="20">
        <v>11206</v>
      </c>
      <c r="K12" s="18">
        <v>54082.69337854721</v>
      </c>
      <c r="L12" s="19">
        <v>1.0431911475995002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12457</v>
      </c>
      <c r="D13" s="22">
        <v>0.07120035208651268</v>
      </c>
      <c r="E13" s="18">
        <v>60639.57911214578</v>
      </c>
      <c r="F13" s="19">
        <v>1.2143373203821144</v>
      </c>
      <c r="G13" s="20">
        <v>3828</v>
      </c>
      <c r="H13" s="18">
        <v>61340.35710553814</v>
      </c>
      <c r="I13" s="19">
        <v>0.8701671891327064</v>
      </c>
      <c r="J13" s="20">
        <v>8629</v>
      </c>
      <c r="K13" s="18">
        <v>60328.699733456946</v>
      </c>
      <c r="L13" s="19">
        <v>1.36701819446054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9890</v>
      </c>
      <c r="D14" s="22">
        <v>0.06209698179786145</v>
      </c>
      <c r="E14" s="18">
        <v>64816.93882709808</v>
      </c>
      <c r="F14" s="19">
        <v>1.2722952477249747</v>
      </c>
      <c r="G14" s="20">
        <v>3091</v>
      </c>
      <c r="H14" s="18">
        <v>62749.18052410223</v>
      </c>
      <c r="I14" s="19">
        <v>0.7968295050145584</v>
      </c>
      <c r="J14" s="20">
        <v>6799</v>
      </c>
      <c r="K14" s="18">
        <v>65756.99485218414</v>
      </c>
      <c r="L14" s="19">
        <v>1.488454184438888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7048</v>
      </c>
      <c r="D15" s="22">
        <v>0.05477791163097968</v>
      </c>
      <c r="E15" s="18">
        <v>69762.13606696935</v>
      </c>
      <c r="F15" s="19">
        <v>1.1901248581157775</v>
      </c>
      <c r="G15" s="20">
        <v>2158</v>
      </c>
      <c r="H15" s="18">
        <v>67176.77618164968</v>
      </c>
      <c r="I15" s="19">
        <v>0.6654309545875811</v>
      </c>
      <c r="J15" s="20">
        <v>4890</v>
      </c>
      <c r="K15" s="18">
        <v>70903.07791411043</v>
      </c>
      <c r="L15" s="19">
        <v>1.421676891615542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4725</v>
      </c>
      <c r="D16" s="22">
        <v>0.047808402136959686</v>
      </c>
      <c r="E16" s="18">
        <v>74284.04486772486</v>
      </c>
      <c r="F16" s="19">
        <v>0.9193650793650794</v>
      </c>
      <c r="G16" s="20">
        <v>1497</v>
      </c>
      <c r="H16" s="18">
        <v>69232.87775551103</v>
      </c>
      <c r="I16" s="19">
        <v>0.42618570474281897</v>
      </c>
      <c r="J16" s="20">
        <v>3228</v>
      </c>
      <c r="K16" s="18">
        <v>76626.54708798017</v>
      </c>
      <c r="L16" s="19">
        <v>1.148079306071871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4118</v>
      </c>
      <c r="D17" s="22">
        <v>0.06106258989605421</v>
      </c>
      <c r="E17" s="18">
        <v>80155.76372025255</v>
      </c>
      <c r="F17" s="19">
        <v>0.6677999028654686</v>
      </c>
      <c r="G17" s="20">
        <v>1772</v>
      </c>
      <c r="H17" s="18">
        <v>70676.98250564335</v>
      </c>
      <c r="I17" s="19">
        <v>0.2595936794582393</v>
      </c>
      <c r="J17" s="20">
        <v>2346</v>
      </c>
      <c r="K17" s="18">
        <v>87315.35421994884</v>
      </c>
      <c r="L17" s="19">
        <v>0.9761295822676896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4544</v>
      </c>
      <c r="D18" s="25">
        <v>0.05268894506157093</v>
      </c>
      <c r="E18" s="26">
        <v>102997.53477112677</v>
      </c>
      <c r="F18" s="27">
        <v>0.5204665492957746</v>
      </c>
      <c r="G18" s="28">
        <v>1509</v>
      </c>
      <c r="H18" s="26">
        <v>81989.93240556661</v>
      </c>
      <c r="I18" s="27">
        <v>0.08217362491716368</v>
      </c>
      <c r="J18" s="28">
        <v>3035</v>
      </c>
      <c r="K18" s="26">
        <v>113442.50082372323</v>
      </c>
      <c r="L18" s="27">
        <v>0.7383855024711697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126372</v>
      </c>
      <c r="D19" s="31">
        <v>0.08916012868995879</v>
      </c>
      <c r="E19" s="32">
        <v>52705.546410597286</v>
      </c>
      <c r="F19" s="33">
        <v>0.6804671920995157</v>
      </c>
      <c r="G19" s="34">
        <v>38751</v>
      </c>
      <c r="H19" s="32">
        <v>59735.064772522</v>
      </c>
      <c r="I19" s="33">
        <v>0.540502180588888</v>
      </c>
      <c r="J19" s="34">
        <v>87621</v>
      </c>
      <c r="K19" s="32">
        <v>49596.69273347713</v>
      </c>
      <c r="L19" s="33">
        <v>0.7423676972415288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43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5345</v>
      </c>
      <c r="D21" s="17">
        <v>0.6662096472641157</v>
      </c>
      <c r="E21" s="18">
        <v>24481.07165575304</v>
      </c>
      <c r="F21" s="19">
        <v>0.06548175865294668</v>
      </c>
      <c r="G21" s="20">
        <v>897</v>
      </c>
      <c r="H21" s="18">
        <v>27417.88182831661</v>
      </c>
      <c r="I21" s="19">
        <v>0.12709030100334448</v>
      </c>
      <c r="J21" s="20">
        <v>4448</v>
      </c>
      <c r="K21" s="18">
        <v>23888.823741007192</v>
      </c>
      <c r="L21" s="19">
        <v>0.053057553956834536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30019</v>
      </c>
      <c r="D22" s="22">
        <v>0.4194237970155927</v>
      </c>
      <c r="E22" s="18">
        <v>32414.054132382826</v>
      </c>
      <c r="F22" s="19">
        <v>0.12818548252773243</v>
      </c>
      <c r="G22" s="20">
        <v>7670</v>
      </c>
      <c r="H22" s="18">
        <v>41203.69778357236</v>
      </c>
      <c r="I22" s="19">
        <v>0.1182529335071708</v>
      </c>
      <c r="J22" s="20">
        <v>22349</v>
      </c>
      <c r="K22" s="18">
        <v>29397.51796500962</v>
      </c>
      <c r="L22" s="19">
        <v>0.13159425477650008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48207</v>
      </c>
      <c r="D23" s="22">
        <v>0.2534889101559624</v>
      </c>
      <c r="E23" s="18">
        <v>46669.07913788454</v>
      </c>
      <c r="F23" s="19">
        <v>0.23121123488290082</v>
      </c>
      <c r="G23" s="20">
        <v>18612</v>
      </c>
      <c r="H23" s="18">
        <v>52268.969428325814</v>
      </c>
      <c r="I23" s="19">
        <v>0.17241564581990113</v>
      </c>
      <c r="J23" s="20">
        <v>29595</v>
      </c>
      <c r="K23" s="18">
        <v>43147.36404798108</v>
      </c>
      <c r="L23" s="19">
        <v>0.2681871937827336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27442</v>
      </c>
      <c r="D24" s="22">
        <v>0.12503588140682453</v>
      </c>
      <c r="E24" s="18">
        <v>54338.875810800964</v>
      </c>
      <c r="F24" s="19">
        <v>0.4817797536622695</v>
      </c>
      <c r="G24" s="20">
        <v>9859</v>
      </c>
      <c r="H24" s="18">
        <v>60531.727254285426</v>
      </c>
      <c r="I24" s="19">
        <v>0.35419413733644384</v>
      </c>
      <c r="J24" s="20">
        <v>17583</v>
      </c>
      <c r="K24" s="18">
        <v>50866.46937382699</v>
      </c>
      <c r="L24" s="19">
        <v>0.553318546323153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17959</v>
      </c>
      <c r="D25" s="22">
        <v>0.08442712348859512</v>
      </c>
      <c r="E25" s="18">
        <v>58914.7856228075</v>
      </c>
      <c r="F25" s="19">
        <v>0.7737067765465783</v>
      </c>
      <c r="G25" s="20">
        <v>6135</v>
      </c>
      <c r="H25" s="18">
        <v>62696.014180929094</v>
      </c>
      <c r="I25" s="19">
        <v>0.5894050529747351</v>
      </c>
      <c r="J25" s="20">
        <v>11824</v>
      </c>
      <c r="K25" s="18">
        <v>56952.85757780785</v>
      </c>
      <c r="L25" s="19">
        <v>0.8693335588633289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11902</v>
      </c>
      <c r="D26" s="22">
        <v>0.06802814405825432</v>
      </c>
      <c r="E26" s="18">
        <v>59152.450092421444</v>
      </c>
      <c r="F26" s="19">
        <v>0.9158964879852126</v>
      </c>
      <c r="G26" s="20">
        <v>4164</v>
      </c>
      <c r="H26" s="18">
        <v>58429.921469740635</v>
      </c>
      <c r="I26" s="19">
        <v>0.6974063400576369</v>
      </c>
      <c r="J26" s="20">
        <v>7738</v>
      </c>
      <c r="K26" s="18">
        <v>59541.25975704316</v>
      </c>
      <c r="L26" s="19">
        <v>1.0334711811837685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9056</v>
      </c>
      <c r="D27" s="22">
        <v>0.056860492129568584</v>
      </c>
      <c r="E27" s="18">
        <v>60256.828842756186</v>
      </c>
      <c r="F27" s="19">
        <v>0.9370583038869258</v>
      </c>
      <c r="G27" s="20">
        <v>3121</v>
      </c>
      <c r="H27" s="18">
        <v>57850.01762255687</v>
      </c>
      <c r="I27" s="19">
        <v>0.6600448574174944</v>
      </c>
      <c r="J27" s="20">
        <v>5935</v>
      </c>
      <c r="K27" s="18">
        <v>61522.48306655434</v>
      </c>
      <c r="L27" s="19">
        <v>1.0827295703454085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5772</v>
      </c>
      <c r="D28" s="22">
        <v>0.044860684723895386</v>
      </c>
      <c r="E28" s="18">
        <v>65143.37664587665</v>
      </c>
      <c r="F28" s="19">
        <v>0.8355855855855856</v>
      </c>
      <c r="G28" s="20">
        <v>2051</v>
      </c>
      <c r="H28" s="18">
        <v>61979.607020965384</v>
      </c>
      <c r="I28" s="19">
        <v>0.5338859093125304</v>
      </c>
      <c r="J28" s="20">
        <v>3721</v>
      </c>
      <c r="K28" s="18">
        <v>66887.23353937114</v>
      </c>
      <c r="L28" s="19">
        <v>1.0018812147272238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3029</v>
      </c>
      <c r="D29" s="22">
        <v>0.030647968269386434</v>
      </c>
      <c r="E29" s="18">
        <v>70637.71244635193</v>
      </c>
      <c r="F29" s="19">
        <v>0.641465830307032</v>
      </c>
      <c r="G29" s="20">
        <v>1165</v>
      </c>
      <c r="H29" s="18">
        <v>65673.460944206</v>
      </c>
      <c r="I29" s="19">
        <v>0.35965665236051503</v>
      </c>
      <c r="J29" s="20">
        <v>1864</v>
      </c>
      <c r="K29" s="18">
        <v>73740.36963519313</v>
      </c>
      <c r="L29" s="19">
        <v>0.8175965665236051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1302</v>
      </c>
      <c r="D30" s="22">
        <v>0.019306336096324084</v>
      </c>
      <c r="E30" s="18">
        <v>75272.05069124424</v>
      </c>
      <c r="F30" s="19">
        <v>0.4185867895545315</v>
      </c>
      <c r="G30" s="20">
        <v>660</v>
      </c>
      <c r="H30" s="18">
        <v>60714.17727272727</v>
      </c>
      <c r="I30" s="19">
        <v>0.1621212121212121</v>
      </c>
      <c r="J30" s="20">
        <v>642</v>
      </c>
      <c r="K30" s="18">
        <v>90238.08878504673</v>
      </c>
      <c r="L30" s="19">
        <v>0.6822429906542056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706</v>
      </c>
      <c r="D31" s="25">
        <v>0.00818626655225992</v>
      </c>
      <c r="E31" s="26">
        <v>69543.92351274788</v>
      </c>
      <c r="F31" s="27">
        <v>0.12606232294617564</v>
      </c>
      <c r="G31" s="28">
        <v>597</v>
      </c>
      <c r="H31" s="26">
        <v>56655.37018425461</v>
      </c>
      <c r="I31" s="27">
        <v>0.07035175879396985</v>
      </c>
      <c r="J31" s="28">
        <v>109</v>
      </c>
      <c r="K31" s="26">
        <v>140135.35779816515</v>
      </c>
      <c r="L31" s="27">
        <v>0.43119266055045874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160739</v>
      </c>
      <c r="D32" s="31">
        <v>0.11340732065248067</v>
      </c>
      <c r="E32" s="32">
        <v>49083.750091763664</v>
      </c>
      <c r="F32" s="33">
        <v>0.43080397414442045</v>
      </c>
      <c r="G32" s="34">
        <v>54931</v>
      </c>
      <c r="H32" s="32">
        <v>54545.79516120224</v>
      </c>
      <c r="I32" s="33">
        <v>0.32704665853525333</v>
      </c>
      <c r="J32" s="34">
        <v>105808</v>
      </c>
      <c r="K32" s="32">
        <v>46248.08929381521</v>
      </c>
      <c r="L32" s="33">
        <v>0.4846703462876153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2112</v>
      </c>
      <c r="D34" s="38"/>
      <c r="E34" s="39">
        <v>1752.2544581037982</v>
      </c>
      <c r="F34" s="40">
        <v>0.008568674829872142</v>
      </c>
      <c r="G34" s="41">
        <v>331</v>
      </c>
      <c r="H34" s="39">
        <v>2759.4224643590132</v>
      </c>
      <c r="I34" s="40">
        <v>0.02108323386553529</v>
      </c>
      <c r="J34" s="41">
        <v>1781</v>
      </c>
      <c r="K34" s="39">
        <v>1569.5219037368515</v>
      </c>
      <c r="L34" s="40">
        <v>0.006563365730362841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11180</v>
      </c>
      <c r="D35" s="39"/>
      <c r="E35" s="39">
        <v>4640.574542171031</v>
      </c>
      <c r="F35" s="40">
        <v>-0.025750501335529946</v>
      </c>
      <c r="G35" s="41">
        <v>3841</v>
      </c>
      <c r="H35" s="39">
        <v>3134.3146548181176</v>
      </c>
      <c r="I35" s="40">
        <v>-0.11470606362001647</v>
      </c>
      <c r="J35" s="41">
        <v>7339</v>
      </c>
      <c r="K35" s="39">
        <v>4250.488384729808</v>
      </c>
      <c r="L35" s="40">
        <v>-0.0021832269023806528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24192</v>
      </c>
      <c r="D36" s="39"/>
      <c r="E36" s="39">
        <v>6552.191151209547</v>
      </c>
      <c r="F36" s="40">
        <v>-0.10153912947271024</v>
      </c>
      <c r="G36" s="41">
        <v>10969</v>
      </c>
      <c r="H36" s="39">
        <v>1054.2559650260591</v>
      </c>
      <c r="I36" s="40">
        <v>-0.17731613489447803</v>
      </c>
      <c r="J36" s="41">
        <v>13223</v>
      </c>
      <c r="K36" s="39">
        <v>8211.314084629012</v>
      </c>
      <c r="L36" s="40">
        <v>-0.05663567452901819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6838</v>
      </c>
      <c r="D37" s="39"/>
      <c r="E37" s="39">
        <v>1959.187934660411</v>
      </c>
      <c r="F37" s="40">
        <v>-0.15217481826551155</v>
      </c>
      <c r="G37" s="41">
        <v>2694</v>
      </c>
      <c r="H37" s="39">
        <v>-3584.1070792805185</v>
      </c>
      <c r="I37" s="40">
        <v>-0.24036273635511235</v>
      </c>
      <c r="J37" s="41">
        <v>4144</v>
      </c>
      <c r="K37" s="39">
        <v>4743.905492585829</v>
      </c>
      <c r="L37" s="40">
        <v>-0.10164090006422699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1060</v>
      </c>
      <c r="D38" s="39"/>
      <c r="E38" s="39">
        <v>689.1115000783466</v>
      </c>
      <c r="F38" s="40">
        <v>-0.1907289888833288</v>
      </c>
      <c r="G38" s="41">
        <v>442</v>
      </c>
      <c r="H38" s="39">
        <v>-3684.629592125537</v>
      </c>
      <c r="I38" s="40">
        <v>-0.22001001816526133</v>
      </c>
      <c r="J38" s="41">
        <v>618</v>
      </c>
      <c r="K38" s="39">
        <v>2870.1641992606455</v>
      </c>
      <c r="L38" s="40">
        <v>-0.1738575887361713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-555</v>
      </c>
      <c r="D39" s="39"/>
      <c r="E39" s="39">
        <v>-1487.129019724336</v>
      </c>
      <c r="F39" s="40">
        <v>-0.2984408323969018</v>
      </c>
      <c r="G39" s="41">
        <v>336</v>
      </c>
      <c r="H39" s="39">
        <v>-2910.435635797505</v>
      </c>
      <c r="I39" s="40">
        <v>-0.1727608490750695</v>
      </c>
      <c r="J39" s="41">
        <v>-891</v>
      </c>
      <c r="K39" s="39">
        <v>-787.4399764137852</v>
      </c>
      <c r="L39" s="40">
        <v>-0.3335470132767715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-834</v>
      </c>
      <c r="D40" s="39"/>
      <c r="E40" s="39">
        <v>-4560.109984341892</v>
      </c>
      <c r="F40" s="40">
        <v>-0.3352369438380489</v>
      </c>
      <c r="G40" s="41">
        <v>30</v>
      </c>
      <c r="H40" s="39">
        <v>-4899.162901545358</v>
      </c>
      <c r="I40" s="40">
        <v>-0.136784647597064</v>
      </c>
      <c r="J40" s="41">
        <v>-864</v>
      </c>
      <c r="K40" s="39">
        <v>-4234.511785629802</v>
      </c>
      <c r="L40" s="40">
        <v>-0.4057246140934796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-1276</v>
      </c>
      <c r="D41" s="39"/>
      <c r="E41" s="39">
        <v>-4618.759421092705</v>
      </c>
      <c r="F41" s="40">
        <v>-0.3545392725301919</v>
      </c>
      <c r="G41" s="41">
        <v>-107</v>
      </c>
      <c r="H41" s="39">
        <v>-5197.169160684294</v>
      </c>
      <c r="I41" s="40">
        <v>-0.13154504527505062</v>
      </c>
      <c r="J41" s="41">
        <v>-1169</v>
      </c>
      <c r="K41" s="39">
        <v>-4015.8443747392885</v>
      </c>
      <c r="L41" s="40">
        <v>-0.4197956768883182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-1696</v>
      </c>
      <c r="D42" s="39"/>
      <c r="E42" s="39">
        <v>-3646.3324213729356</v>
      </c>
      <c r="F42" s="40">
        <v>-0.2778992490580474</v>
      </c>
      <c r="G42" s="41">
        <v>-332</v>
      </c>
      <c r="H42" s="39">
        <v>-3559.4168113050255</v>
      </c>
      <c r="I42" s="40">
        <v>-0.06652905238230394</v>
      </c>
      <c r="J42" s="41">
        <v>-1364</v>
      </c>
      <c r="K42" s="39">
        <v>-2886.177452787044</v>
      </c>
      <c r="L42" s="40">
        <v>-0.3304827395482659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-2816</v>
      </c>
      <c r="D43" s="39"/>
      <c r="E43" s="39">
        <v>-4883.713029008315</v>
      </c>
      <c r="F43" s="40">
        <v>-0.24921311331093715</v>
      </c>
      <c r="G43" s="41">
        <v>-1112</v>
      </c>
      <c r="H43" s="39">
        <v>-9962.805232916078</v>
      </c>
      <c r="I43" s="40">
        <v>-0.09747246733702719</v>
      </c>
      <c r="J43" s="41">
        <v>-1704</v>
      </c>
      <c r="K43" s="39">
        <v>2922.7345650978823</v>
      </c>
      <c r="L43" s="40">
        <v>-0.29388659161348407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-3838</v>
      </c>
      <c r="D44" s="45"/>
      <c r="E44" s="45">
        <v>-33453.61125837889</v>
      </c>
      <c r="F44" s="46">
        <v>-0.394404226349599</v>
      </c>
      <c r="G44" s="47">
        <v>-912</v>
      </c>
      <c r="H44" s="45">
        <v>-25334.562221312</v>
      </c>
      <c r="I44" s="46">
        <v>-0.01182186612319383</v>
      </c>
      <c r="J44" s="47">
        <v>-2926</v>
      </c>
      <c r="K44" s="45">
        <v>26692.856974441922</v>
      </c>
      <c r="L44" s="46">
        <v>-0.307192841920711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34367</v>
      </c>
      <c r="D45" s="49"/>
      <c r="E45" s="49">
        <v>-3621.7963188336216</v>
      </c>
      <c r="F45" s="50">
        <v>-0.24966321795509522</v>
      </c>
      <c r="G45" s="51">
        <v>16180</v>
      </c>
      <c r="H45" s="49">
        <v>-5189.26961131976</v>
      </c>
      <c r="I45" s="50">
        <v>-0.21345552205363466</v>
      </c>
      <c r="J45" s="51">
        <v>18187</v>
      </c>
      <c r="K45" s="49">
        <v>-3348.6034396619216</v>
      </c>
      <c r="L45" s="50">
        <v>-0.25769735095391355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50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104</v>
      </c>
      <c r="D47" s="17">
        <v>0.012962732145082886</v>
      </c>
      <c r="E47" s="18">
        <v>21225.615384615383</v>
      </c>
      <c r="F47" s="19">
        <v>0.08653846153846154</v>
      </c>
      <c r="G47" s="20">
        <v>24</v>
      </c>
      <c r="H47" s="18">
        <v>13301.333333333334</v>
      </c>
      <c r="I47" s="19">
        <v>0.16666666666666666</v>
      </c>
      <c r="J47" s="20">
        <v>80</v>
      </c>
      <c r="K47" s="18">
        <v>23602.9</v>
      </c>
      <c r="L47" s="19">
        <v>0.0625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4574</v>
      </c>
      <c r="D48" s="22">
        <v>0.0639076733918292</v>
      </c>
      <c r="E48" s="18">
        <v>35353.058373414955</v>
      </c>
      <c r="F48" s="19">
        <v>0.15588106689986883</v>
      </c>
      <c r="G48" s="20">
        <v>749</v>
      </c>
      <c r="H48" s="18">
        <v>43369.005340453936</v>
      </c>
      <c r="I48" s="19">
        <v>0.1628838451268358</v>
      </c>
      <c r="J48" s="20">
        <v>3825</v>
      </c>
      <c r="K48" s="18">
        <v>33783.39973856209</v>
      </c>
      <c r="L48" s="19">
        <v>0.15450980392156863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16675</v>
      </c>
      <c r="D49" s="22">
        <v>0.08768285885557436</v>
      </c>
      <c r="E49" s="18">
        <v>55476.74548725637</v>
      </c>
      <c r="F49" s="19">
        <v>0.30152923538230886</v>
      </c>
      <c r="G49" s="20">
        <v>5362</v>
      </c>
      <c r="H49" s="18">
        <v>60697.88101454681</v>
      </c>
      <c r="I49" s="19">
        <v>0.24300634091756806</v>
      </c>
      <c r="J49" s="20">
        <v>11313</v>
      </c>
      <c r="K49" s="18">
        <v>53002.09431627332</v>
      </c>
      <c r="L49" s="19">
        <v>0.32926721470874215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20995</v>
      </c>
      <c r="D50" s="22">
        <v>0.09566096968647624</v>
      </c>
      <c r="E50" s="18">
        <v>70208.94870207192</v>
      </c>
      <c r="F50" s="19">
        <v>0.5999047392236246</v>
      </c>
      <c r="G50" s="20">
        <v>6816</v>
      </c>
      <c r="H50" s="18">
        <v>73858.18735328638</v>
      </c>
      <c r="I50" s="19">
        <v>0.48914319248826293</v>
      </c>
      <c r="J50" s="20">
        <v>14179</v>
      </c>
      <c r="K50" s="18">
        <v>68454.71986740956</v>
      </c>
      <c r="L50" s="19">
        <v>0.6531490232033289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16935</v>
      </c>
      <c r="D51" s="22">
        <v>0.07961319317775814</v>
      </c>
      <c r="E51" s="18">
        <v>77340.17508119279</v>
      </c>
      <c r="F51" s="19">
        <v>1.0550930026572187</v>
      </c>
      <c r="G51" s="20">
        <v>4942</v>
      </c>
      <c r="H51" s="18">
        <v>78761.7223796034</v>
      </c>
      <c r="I51" s="19">
        <v>0.8524888709024686</v>
      </c>
      <c r="J51" s="20">
        <v>11993</v>
      </c>
      <c r="K51" s="18">
        <v>76754.39281247395</v>
      </c>
      <c r="L51" s="19">
        <v>1.1385808388226466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11600</v>
      </c>
      <c r="D52" s="22">
        <v>0.06630200563567049</v>
      </c>
      <c r="E52" s="18">
        <v>80085.53810344827</v>
      </c>
      <c r="F52" s="19">
        <v>1.413448275862069</v>
      </c>
      <c r="G52" s="20">
        <v>3437</v>
      </c>
      <c r="H52" s="18">
        <v>74116.54378818737</v>
      </c>
      <c r="I52" s="19">
        <v>0.9933081175443701</v>
      </c>
      <c r="J52" s="20">
        <v>8163</v>
      </c>
      <c r="K52" s="18">
        <v>82598.76038221242</v>
      </c>
      <c r="L52" s="19">
        <v>1.5903466862673037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8837</v>
      </c>
      <c r="D53" s="22">
        <v>0.05548544268429744</v>
      </c>
      <c r="E53" s="18">
        <v>82441.73701482403</v>
      </c>
      <c r="F53" s="19">
        <v>1.609143374448342</v>
      </c>
      <c r="G53" s="20">
        <v>2592</v>
      </c>
      <c r="H53" s="18">
        <v>74356.90625</v>
      </c>
      <c r="I53" s="19">
        <v>0.9864969135802469</v>
      </c>
      <c r="J53" s="20">
        <v>6245</v>
      </c>
      <c r="K53" s="18">
        <v>85797.36253002402</v>
      </c>
      <c r="L53" s="19">
        <v>1.867574059247398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5936</v>
      </c>
      <c r="D54" s="22">
        <v>0.046135312633583336</v>
      </c>
      <c r="E54" s="18">
        <v>85692.96782345013</v>
      </c>
      <c r="F54" s="19">
        <v>1.5126347708894878</v>
      </c>
      <c r="G54" s="20">
        <v>1933</v>
      </c>
      <c r="H54" s="18">
        <v>76671.1546818417</v>
      </c>
      <c r="I54" s="19">
        <v>0.8748060010346611</v>
      </c>
      <c r="J54" s="20">
        <v>4003</v>
      </c>
      <c r="K54" s="18">
        <v>90049.49163127654</v>
      </c>
      <c r="L54" s="19">
        <v>1.8206345241069197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3246</v>
      </c>
      <c r="D55" s="22">
        <v>0.032843613404565326</v>
      </c>
      <c r="E55" s="18">
        <v>91849.64664202095</v>
      </c>
      <c r="F55" s="19">
        <v>1.239679605668515</v>
      </c>
      <c r="G55" s="20">
        <v>1183</v>
      </c>
      <c r="H55" s="18">
        <v>80166.13355874894</v>
      </c>
      <c r="I55" s="19">
        <v>0.6863905325443787</v>
      </c>
      <c r="J55" s="20">
        <v>2063</v>
      </c>
      <c r="K55" s="18">
        <v>98549.40232670867</v>
      </c>
      <c r="L55" s="19">
        <v>1.5569558894813378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1015</v>
      </c>
      <c r="D56" s="22">
        <v>0.01505063835466125</v>
      </c>
      <c r="E56" s="18">
        <v>100522.92709359605</v>
      </c>
      <c r="F56" s="19">
        <v>0.9655172413793104</v>
      </c>
      <c r="G56" s="20">
        <v>301</v>
      </c>
      <c r="H56" s="18">
        <v>84539.17607973421</v>
      </c>
      <c r="I56" s="19">
        <v>0.38870431893687707</v>
      </c>
      <c r="J56" s="20">
        <v>714</v>
      </c>
      <c r="K56" s="18">
        <v>107261.17507002801</v>
      </c>
      <c r="L56" s="19">
        <v>1.2086834733893557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61</v>
      </c>
      <c r="D57" s="25">
        <v>0.0007073119825607013</v>
      </c>
      <c r="E57" s="26">
        <v>111970.70491803279</v>
      </c>
      <c r="F57" s="27">
        <v>0.8360655737704918</v>
      </c>
      <c r="G57" s="28">
        <v>21</v>
      </c>
      <c r="H57" s="26">
        <v>101300.14285714286</v>
      </c>
      <c r="I57" s="27">
        <v>0.2857142857142857</v>
      </c>
      <c r="J57" s="28">
        <v>40</v>
      </c>
      <c r="K57" s="26">
        <v>117572.75</v>
      </c>
      <c r="L57" s="27">
        <v>1.125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89978</v>
      </c>
      <c r="D58" s="31">
        <v>0.06348281311734492</v>
      </c>
      <c r="E58" s="32">
        <v>71639.60182489053</v>
      </c>
      <c r="F58" s="33">
        <v>0.8986974593789593</v>
      </c>
      <c r="G58" s="34">
        <v>27360</v>
      </c>
      <c r="H58" s="32">
        <v>71966.72613304094</v>
      </c>
      <c r="I58" s="33">
        <v>0.6422880116959064</v>
      </c>
      <c r="J58" s="34">
        <v>62618</v>
      </c>
      <c r="K58" s="32">
        <v>71496.66974352422</v>
      </c>
      <c r="L58" s="33">
        <v>1.010731738477754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49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8023</v>
      </c>
      <c r="D60" s="17">
        <v>1</v>
      </c>
      <c r="E60" s="18">
        <v>22925.711205284806</v>
      </c>
      <c r="F60" s="19">
        <v>0.06169761934438489</v>
      </c>
      <c r="G60" s="20">
        <v>1857</v>
      </c>
      <c r="H60" s="18">
        <v>23189.759827679052</v>
      </c>
      <c r="I60" s="19">
        <v>0.08669897684437264</v>
      </c>
      <c r="J60" s="20">
        <v>6166</v>
      </c>
      <c r="K60" s="18">
        <v>22846.188290626014</v>
      </c>
      <c r="L60" s="19">
        <v>0.05416801816412585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71572</v>
      </c>
      <c r="D61" s="22">
        <v>1</v>
      </c>
      <c r="E61" s="18">
        <v>31701.306628290393</v>
      </c>
      <c r="F61" s="19">
        <v>0.16083105124909183</v>
      </c>
      <c r="G61" s="20">
        <v>15752</v>
      </c>
      <c r="H61" s="18">
        <v>41915.89810817674</v>
      </c>
      <c r="I61" s="19">
        <v>0.18054850177755205</v>
      </c>
      <c r="J61" s="20">
        <v>55820</v>
      </c>
      <c r="K61" s="18">
        <v>28818.822841275527</v>
      </c>
      <c r="L61" s="19">
        <v>0.15526692941597994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190174</v>
      </c>
      <c r="D62" s="22">
        <v>1</v>
      </c>
      <c r="E62" s="18">
        <v>50108.99299588797</v>
      </c>
      <c r="F62" s="19">
        <v>0.3148642821836844</v>
      </c>
      <c r="G62" s="20">
        <v>69185</v>
      </c>
      <c r="H62" s="18">
        <v>57946.8703042567</v>
      </c>
      <c r="I62" s="19">
        <v>0.26134277661342775</v>
      </c>
      <c r="J62" s="20">
        <v>120989</v>
      </c>
      <c r="K62" s="18">
        <v>45627.06867566473</v>
      </c>
      <c r="L62" s="19">
        <v>0.3454694228400929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219473</v>
      </c>
      <c r="D63" s="22">
        <v>1</v>
      </c>
      <c r="E63" s="18">
        <v>66992.92138896356</v>
      </c>
      <c r="F63" s="19">
        <v>0.6640270101561467</v>
      </c>
      <c r="G63" s="20">
        <v>80276</v>
      </c>
      <c r="H63" s="18">
        <v>74556.63614280731</v>
      </c>
      <c r="I63" s="19">
        <v>0.5461034431212317</v>
      </c>
      <c r="J63" s="20">
        <v>139197</v>
      </c>
      <c r="K63" s="18">
        <v>62630.86785634748</v>
      </c>
      <c r="L63" s="19">
        <v>0.7320344547655481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212716</v>
      </c>
      <c r="D64" s="22">
        <v>1</v>
      </c>
      <c r="E64" s="18">
        <v>76567.14186520995</v>
      </c>
      <c r="F64" s="19">
        <v>1.1251480847703041</v>
      </c>
      <c r="G64" s="20">
        <v>75668</v>
      </c>
      <c r="H64" s="18">
        <v>78212.81379182746</v>
      </c>
      <c r="I64" s="19">
        <v>0.8631654067769731</v>
      </c>
      <c r="J64" s="20">
        <v>137048</v>
      </c>
      <c r="K64" s="18">
        <v>75658.52077374351</v>
      </c>
      <c r="L64" s="19">
        <v>1.2697959838888564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174957</v>
      </c>
      <c r="D65" s="22">
        <v>1</v>
      </c>
      <c r="E65" s="18">
        <v>81752.43197471379</v>
      </c>
      <c r="F65" s="19">
        <v>1.47682001863315</v>
      </c>
      <c r="G65" s="20">
        <v>60479</v>
      </c>
      <c r="H65" s="18">
        <v>74678.62656459266</v>
      </c>
      <c r="I65" s="19">
        <v>0.9679227500454703</v>
      </c>
      <c r="J65" s="20">
        <v>114478</v>
      </c>
      <c r="K65" s="18">
        <v>85489.54021733433</v>
      </c>
      <c r="L65" s="19">
        <v>1.7456716574363633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159267</v>
      </c>
      <c r="D66" s="22">
        <v>1</v>
      </c>
      <c r="E66" s="18">
        <v>87487.39616493059</v>
      </c>
      <c r="F66" s="19">
        <v>1.6337722189781938</v>
      </c>
      <c r="G66" s="20">
        <v>55256</v>
      </c>
      <c r="H66" s="18">
        <v>76598.46536122775</v>
      </c>
      <c r="I66" s="19">
        <v>0.9477703778775156</v>
      </c>
      <c r="J66" s="20">
        <v>104011</v>
      </c>
      <c r="K66" s="18">
        <v>93272.15701223908</v>
      </c>
      <c r="L66" s="19">
        <v>1.998211727605734</v>
      </c>
    </row>
    <row r="67" spans="2:12" ht="10.5">
      <c r="B67" s="15" t="s">
        <v>21</v>
      </c>
      <c r="C67" s="21">
        <v>128665</v>
      </c>
      <c r="D67" s="22">
        <v>1</v>
      </c>
      <c r="E67" s="18">
        <v>93870.27943108071</v>
      </c>
      <c r="F67" s="19">
        <v>1.5130999106206038</v>
      </c>
      <c r="G67" s="20">
        <v>46727</v>
      </c>
      <c r="H67" s="18">
        <v>81127.89873092645</v>
      </c>
      <c r="I67" s="19">
        <v>0.8005007811329639</v>
      </c>
      <c r="J67" s="20">
        <v>81938</v>
      </c>
      <c r="K67" s="18">
        <v>101136.91057873025</v>
      </c>
      <c r="L67" s="19">
        <v>1.9194757011398862</v>
      </c>
    </row>
    <row r="68" spans="2:12" ht="10.5">
      <c r="B68" s="15" t="s">
        <v>22</v>
      </c>
      <c r="C68" s="21">
        <v>98832</v>
      </c>
      <c r="D68" s="22">
        <v>1</v>
      </c>
      <c r="E68" s="18">
        <v>98018.50068803626</v>
      </c>
      <c r="F68" s="19">
        <v>1.158015622470455</v>
      </c>
      <c r="G68" s="20">
        <v>37969</v>
      </c>
      <c r="H68" s="18">
        <v>83620.42000052675</v>
      </c>
      <c r="I68" s="19">
        <v>0.5472095656983329</v>
      </c>
      <c r="J68" s="20">
        <v>60863</v>
      </c>
      <c r="K68" s="18">
        <v>107000.65282684061</v>
      </c>
      <c r="L68" s="19">
        <v>1.5390631418102954</v>
      </c>
    </row>
    <row r="69" spans="2:12" ht="10.5">
      <c r="B69" s="15" t="s">
        <v>23</v>
      </c>
      <c r="C69" s="21">
        <v>67439</v>
      </c>
      <c r="D69" s="22">
        <v>1</v>
      </c>
      <c r="E69" s="18">
        <v>105207.06104776169</v>
      </c>
      <c r="F69" s="19">
        <v>0.8342946959474488</v>
      </c>
      <c r="G69" s="20">
        <v>23873</v>
      </c>
      <c r="H69" s="18">
        <v>85840.73484689817</v>
      </c>
      <c r="I69" s="19">
        <v>0.2840447367318728</v>
      </c>
      <c r="J69" s="20">
        <v>43566</v>
      </c>
      <c r="K69" s="18">
        <v>115819.28859661204</v>
      </c>
      <c r="L69" s="19">
        <v>1.135816921452509</v>
      </c>
    </row>
    <row r="70" spans="2:12" ht="11.25" thickBot="1">
      <c r="B70" s="23" t="s">
        <v>24</v>
      </c>
      <c r="C70" s="24">
        <v>86242</v>
      </c>
      <c r="D70" s="25">
        <v>1</v>
      </c>
      <c r="E70" s="26">
        <v>123319.85934927297</v>
      </c>
      <c r="F70" s="27">
        <v>0.47476867419586744</v>
      </c>
      <c r="G70" s="28">
        <v>34395</v>
      </c>
      <c r="H70" s="26">
        <v>96228.86027038813</v>
      </c>
      <c r="I70" s="27">
        <v>0.08565198430004362</v>
      </c>
      <c r="J70" s="28">
        <v>51847</v>
      </c>
      <c r="K70" s="26">
        <v>141291.8714872606</v>
      </c>
      <c r="L70" s="27">
        <v>0.7329064362451058</v>
      </c>
    </row>
    <row r="71" spans="2:12" ht="11.25" thickBot="1">
      <c r="B71" s="52" t="s">
        <v>11</v>
      </c>
      <c r="C71" s="53">
        <v>1417360</v>
      </c>
      <c r="D71" s="31">
        <v>1</v>
      </c>
      <c r="E71" s="54">
        <v>78106.5429721454</v>
      </c>
      <c r="F71" s="55">
        <v>0.9749710729807529</v>
      </c>
      <c r="G71" s="56">
        <v>501437</v>
      </c>
      <c r="H71" s="54">
        <v>75163.22204185172</v>
      </c>
      <c r="I71" s="55">
        <v>0.6163426312777078</v>
      </c>
      <c r="J71" s="56">
        <v>915923</v>
      </c>
      <c r="K71" s="54">
        <v>79717.91206902763</v>
      </c>
      <c r="L71" s="55">
        <v>1.1713080684730048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58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46:L46"/>
    <mergeCell ref="B59:L59"/>
    <mergeCell ref="B72:L72"/>
    <mergeCell ref="B2:L2"/>
    <mergeCell ref="B3:L3"/>
    <mergeCell ref="B5:B6"/>
    <mergeCell ref="C5:F5"/>
    <mergeCell ref="G5:I5"/>
    <mergeCell ref="J5:L5"/>
    <mergeCell ref="B7:L7"/>
    <mergeCell ref="B20:L20"/>
    <mergeCell ref="B33:L33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6.0976562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74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76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3098</v>
      </c>
      <c r="D8" s="17">
        <v>0.3813392417528311</v>
      </c>
      <c r="E8" s="18">
        <v>23163.308586184634</v>
      </c>
      <c r="F8" s="19">
        <v>0.06100710135571336</v>
      </c>
      <c r="G8" s="20">
        <v>545</v>
      </c>
      <c r="H8" s="18">
        <v>25211.07339449541</v>
      </c>
      <c r="I8" s="19">
        <v>0.10642201834862386</v>
      </c>
      <c r="J8" s="20">
        <v>2553</v>
      </c>
      <c r="K8" s="18">
        <v>22726.163337250295</v>
      </c>
      <c r="L8" s="19">
        <v>0.05131218174696436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18192</v>
      </c>
      <c r="D9" s="22">
        <v>0.2512846013591911</v>
      </c>
      <c r="E9" s="18">
        <v>28230.422988126647</v>
      </c>
      <c r="F9" s="19">
        <v>0.15462840809146877</v>
      </c>
      <c r="G9" s="20">
        <v>3694</v>
      </c>
      <c r="H9" s="18">
        <v>38802.37493232269</v>
      </c>
      <c r="I9" s="19">
        <v>0.2314564158094207</v>
      </c>
      <c r="J9" s="20">
        <v>14498</v>
      </c>
      <c r="K9" s="18">
        <v>25536.755483514968</v>
      </c>
      <c r="L9" s="19">
        <v>0.13505311077389984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23575</v>
      </c>
      <c r="D10" s="22">
        <v>0.12342414977383147</v>
      </c>
      <c r="E10" s="18">
        <v>40850.932725344646</v>
      </c>
      <c r="F10" s="19">
        <v>0.3334464475079533</v>
      </c>
      <c r="G10" s="20">
        <v>7673</v>
      </c>
      <c r="H10" s="18">
        <v>51986.41261566532</v>
      </c>
      <c r="I10" s="19">
        <v>0.35488075068421737</v>
      </c>
      <c r="J10" s="20">
        <v>15902</v>
      </c>
      <c r="K10" s="18">
        <v>35477.864042258836</v>
      </c>
      <c r="L10" s="19">
        <v>0.32310401207395295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20140</v>
      </c>
      <c r="D11" s="22">
        <v>0.0913892619886013</v>
      </c>
      <c r="E11" s="18">
        <v>53162.416186693146</v>
      </c>
      <c r="F11" s="19">
        <v>0.6315292949354518</v>
      </c>
      <c r="G11" s="20">
        <v>7048</v>
      </c>
      <c r="H11" s="18">
        <v>65281.85854143019</v>
      </c>
      <c r="I11" s="19">
        <v>0.5937854710556186</v>
      </c>
      <c r="J11" s="20">
        <v>13092</v>
      </c>
      <c r="K11" s="18">
        <v>46637.98678582341</v>
      </c>
      <c r="L11" s="19">
        <v>0.6518484570730217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16522</v>
      </c>
      <c r="D12" s="22">
        <v>0.07731145914733724</v>
      </c>
      <c r="E12" s="18">
        <v>59085.33670257838</v>
      </c>
      <c r="F12" s="19">
        <v>0.9598716862365331</v>
      </c>
      <c r="G12" s="20">
        <v>5611</v>
      </c>
      <c r="H12" s="18">
        <v>67153.30654072358</v>
      </c>
      <c r="I12" s="19">
        <v>0.8100160399215826</v>
      </c>
      <c r="J12" s="20">
        <v>10911</v>
      </c>
      <c r="K12" s="18">
        <v>54936.36971863257</v>
      </c>
      <c r="L12" s="19">
        <v>1.0369352030061405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12208</v>
      </c>
      <c r="D13" s="22">
        <v>0.06952084828191023</v>
      </c>
      <c r="E13" s="18">
        <v>61808.47157601573</v>
      </c>
      <c r="F13" s="19">
        <v>1.202653997378768</v>
      </c>
      <c r="G13" s="20">
        <v>3767</v>
      </c>
      <c r="H13" s="18">
        <v>62909.558003716484</v>
      </c>
      <c r="I13" s="19">
        <v>0.8733740376957791</v>
      </c>
      <c r="J13" s="20">
        <v>8441</v>
      </c>
      <c r="K13" s="18">
        <v>61317.0851794811</v>
      </c>
      <c r="L13" s="19">
        <v>1.3496031275915177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9673</v>
      </c>
      <c r="D14" s="22">
        <v>0.06053949180122669</v>
      </c>
      <c r="E14" s="18">
        <v>66292.393156208</v>
      </c>
      <c r="F14" s="19">
        <v>1.2747854853716531</v>
      </c>
      <c r="G14" s="20">
        <v>3017</v>
      </c>
      <c r="H14" s="18">
        <v>64096.78322837256</v>
      </c>
      <c r="I14" s="19">
        <v>0.7991382167716274</v>
      </c>
      <c r="J14" s="20">
        <v>6656</v>
      </c>
      <c r="K14" s="18">
        <v>67287.60877403847</v>
      </c>
      <c r="L14" s="19">
        <v>1.4903846153846154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6995</v>
      </c>
      <c r="D15" s="22">
        <v>0.05423405542030424</v>
      </c>
      <c r="E15" s="18">
        <v>71119.73095067906</v>
      </c>
      <c r="F15" s="19">
        <v>1.1835596854896355</v>
      </c>
      <c r="G15" s="20">
        <v>2134</v>
      </c>
      <c r="H15" s="18">
        <v>68218.40909090909</v>
      </c>
      <c r="I15" s="19">
        <v>0.6630740393626992</v>
      </c>
      <c r="J15" s="20">
        <v>4861</v>
      </c>
      <c r="K15" s="18">
        <v>72393.423781115</v>
      </c>
      <c r="L15" s="19">
        <v>1.4120551326887472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4673</v>
      </c>
      <c r="D16" s="22">
        <v>0.04714582618696907</v>
      </c>
      <c r="E16" s="18">
        <v>75430.89878022684</v>
      </c>
      <c r="F16" s="19">
        <v>0.9163278407875026</v>
      </c>
      <c r="G16" s="20">
        <v>1499</v>
      </c>
      <c r="H16" s="18">
        <v>69375.60773849233</v>
      </c>
      <c r="I16" s="19">
        <v>0.4362908605737158</v>
      </c>
      <c r="J16" s="20">
        <v>3174</v>
      </c>
      <c r="K16" s="18">
        <v>78290.65973534972</v>
      </c>
      <c r="L16" s="19">
        <v>1.143037177063642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4023</v>
      </c>
      <c r="D17" s="22">
        <v>0.05936868202411345</v>
      </c>
      <c r="E17" s="18">
        <v>81282.51056425553</v>
      </c>
      <c r="F17" s="19">
        <v>0.6634352473278647</v>
      </c>
      <c r="G17" s="20">
        <v>1723</v>
      </c>
      <c r="H17" s="18">
        <v>71566.55484619849</v>
      </c>
      <c r="I17" s="19">
        <v>0.2576900754497969</v>
      </c>
      <c r="J17" s="20">
        <v>2300</v>
      </c>
      <c r="K17" s="18">
        <v>88561.02869565217</v>
      </c>
      <c r="L17" s="19">
        <v>0.967391304347826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4588</v>
      </c>
      <c r="D18" s="25">
        <v>0.05289553477754592</v>
      </c>
      <c r="E18" s="26">
        <v>104375.77266782912</v>
      </c>
      <c r="F18" s="27">
        <v>0.5065387968613775</v>
      </c>
      <c r="G18" s="28">
        <v>1513</v>
      </c>
      <c r="H18" s="26">
        <v>83322</v>
      </c>
      <c r="I18" s="27">
        <v>0.07468605419695969</v>
      </c>
      <c r="J18" s="28">
        <v>3075</v>
      </c>
      <c r="K18" s="26">
        <v>114734.91349593496</v>
      </c>
      <c r="L18" s="27">
        <v>0.7190243902439024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123687</v>
      </c>
      <c r="D19" s="31">
        <v>0.08688392506545077</v>
      </c>
      <c r="E19" s="32">
        <v>53739.99168869809</v>
      </c>
      <c r="F19" s="33">
        <v>0.6791982989319816</v>
      </c>
      <c r="G19" s="34">
        <v>38224</v>
      </c>
      <c r="H19" s="32">
        <v>60751.86466617832</v>
      </c>
      <c r="I19" s="33">
        <v>0.54136144830473</v>
      </c>
      <c r="J19" s="34">
        <v>85463</v>
      </c>
      <c r="K19" s="32">
        <v>50603.8762388402</v>
      </c>
      <c r="L19" s="33">
        <v>0.7408469162093537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77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5379</v>
      </c>
      <c r="D21" s="17">
        <v>0.6621122599704579</v>
      </c>
      <c r="E21" s="18">
        <v>27133.63543409556</v>
      </c>
      <c r="F21" s="19">
        <v>0.06376649934932144</v>
      </c>
      <c r="G21" s="20">
        <v>910</v>
      </c>
      <c r="H21" s="18">
        <v>29833.313186813186</v>
      </c>
      <c r="I21" s="19">
        <v>0.12197802197802197</v>
      </c>
      <c r="J21" s="20">
        <v>4469</v>
      </c>
      <c r="K21" s="18">
        <v>26583.913627209666</v>
      </c>
      <c r="L21" s="19">
        <v>0.05191317968225554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30667</v>
      </c>
      <c r="D22" s="22">
        <v>0.4236007514227305</v>
      </c>
      <c r="E22" s="18">
        <v>35808.87644699514</v>
      </c>
      <c r="F22" s="19">
        <v>0.12854208106433626</v>
      </c>
      <c r="G22" s="20">
        <v>7921</v>
      </c>
      <c r="H22" s="18">
        <v>44803.470016412066</v>
      </c>
      <c r="I22" s="19">
        <v>0.12119681858351218</v>
      </c>
      <c r="J22" s="20">
        <v>22746</v>
      </c>
      <c r="K22" s="18">
        <v>32676.62569242944</v>
      </c>
      <c r="L22" s="19">
        <v>0.1310999736217357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48522</v>
      </c>
      <c r="D23" s="22">
        <v>0.2540312447646172</v>
      </c>
      <c r="E23" s="18">
        <v>50468.13758707391</v>
      </c>
      <c r="F23" s="19">
        <v>0.23195663822595936</v>
      </c>
      <c r="G23" s="20">
        <v>18644</v>
      </c>
      <c r="H23" s="18">
        <v>55998.749088178505</v>
      </c>
      <c r="I23" s="19">
        <v>0.17126153186011586</v>
      </c>
      <c r="J23" s="20">
        <v>29878</v>
      </c>
      <c r="K23" s="18">
        <v>47017.0123167548</v>
      </c>
      <c r="L23" s="19">
        <v>0.2698306446214606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27746</v>
      </c>
      <c r="D24" s="22">
        <v>0.12590300214179403</v>
      </c>
      <c r="E24" s="18">
        <v>58822.51758812081</v>
      </c>
      <c r="F24" s="19">
        <v>0.47736610682620917</v>
      </c>
      <c r="G24" s="20">
        <v>9943</v>
      </c>
      <c r="H24" s="18">
        <v>65014.6784672634</v>
      </c>
      <c r="I24" s="19">
        <v>0.35482248818264106</v>
      </c>
      <c r="J24" s="20">
        <v>17803</v>
      </c>
      <c r="K24" s="18">
        <v>55364.187215637816</v>
      </c>
      <c r="L24" s="19">
        <v>0.5458068864798068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18166</v>
      </c>
      <c r="D25" s="22">
        <v>0.0850042347700356</v>
      </c>
      <c r="E25" s="18">
        <v>64190.07018606187</v>
      </c>
      <c r="F25" s="19">
        <v>0.7641197842122647</v>
      </c>
      <c r="G25" s="20">
        <v>6212</v>
      </c>
      <c r="H25" s="18">
        <v>67717.74726336123</v>
      </c>
      <c r="I25" s="19">
        <v>0.5854797166773986</v>
      </c>
      <c r="J25" s="20">
        <v>11954</v>
      </c>
      <c r="K25" s="18">
        <v>62356.8821315041</v>
      </c>
      <c r="L25" s="19">
        <v>0.8569516479839384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12078</v>
      </c>
      <c r="D26" s="22">
        <v>0.06878053780708648</v>
      </c>
      <c r="E26" s="18">
        <v>65286.76751117735</v>
      </c>
      <c r="F26" s="19">
        <v>0.9156317271071369</v>
      </c>
      <c r="G26" s="20">
        <v>4189</v>
      </c>
      <c r="H26" s="18">
        <v>63973.040582477915</v>
      </c>
      <c r="I26" s="19">
        <v>0.7013607066125567</v>
      </c>
      <c r="J26" s="20">
        <v>7889</v>
      </c>
      <c r="K26" s="18">
        <v>65984.34668525796</v>
      </c>
      <c r="L26" s="19">
        <v>1.0294080365065281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9191</v>
      </c>
      <c r="D27" s="22">
        <v>0.05752284391037677</v>
      </c>
      <c r="E27" s="18">
        <v>65921.32096616254</v>
      </c>
      <c r="F27" s="19">
        <v>0.9275378087259275</v>
      </c>
      <c r="G27" s="20">
        <v>3166</v>
      </c>
      <c r="H27" s="18">
        <v>62661.63139608339</v>
      </c>
      <c r="I27" s="19">
        <v>0.6557169930511687</v>
      </c>
      <c r="J27" s="20">
        <v>6025</v>
      </c>
      <c r="K27" s="18">
        <v>67634.2134439834</v>
      </c>
      <c r="L27" s="19">
        <v>1.0703734439834025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5804</v>
      </c>
      <c r="D28" s="22">
        <v>0.04499992246739754</v>
      </c>
      <c r="E28" s="18">
        <v>70853.75034458993</v>
      </c>
      <c r="F28" s="19">
        <v>0.8337353549276361</v>
      </c>
      <c r="G28" s="20">
        <v>2033</v>
      </c>
      <c r="H28" s="18">
        <v>67035.38071815051</v>
      </c>
      <c r="I28" s="19">
        <v>0.5346778160354156</v>
      </c>
      <c r="J28" s="20">
        <v>3771</v>
      </c>
      <c r="K28" s="18">
        <v>72912.28798727128</v>
      </c>
      <c r="L28" s="19">
        <v>0.9949615486608326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3041</v>
      </c>
      <c r="D29" s="22">
        <v>0.030680602917734418</v>
      </c>
      <c r="E29" s="18">
        <v>75772.10226899046</v>
      </c>
      <c r="F29" s="19">
        <v>0.6379480434067741</v>
      </c>
      <c r="G29" s="20">
        <v>1163</v>
      </c>
      <c r="H29" s="18">
        <v>69189.05073086845</v>
      </c>
      <c r="I29" s="19">
        <v>0.3594153052450559</v>
      </c>
      <c r="J29" s="20">
        <v>1878</v>
      </c>
      <c r="K29" s="18">
        <v>79848.82694355698</v>
      </c>
      <c r="L29" s="19">
        <v>0.8104366347177849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1316</v>
      </c>
      <c r="D30" s="22">
        <v>0.01942062777622006</v>
      </c>
      <c r="E30" s="18">
        <v>79260.53419452888</v>
      </c>
      <c r="F30" s="19">
        <v>0.4217325227963526</v>
      </c>
      <c r="G30" s="20">
        <v>655</v>
      </c>
      <c r="H30" s="18">
        <v>62597.61679389313</v>
      </c>
      <c r="I30" s="19">
        <v>0.166412213740458</v>
      </c>
      <c r="J30" s="20">
        <v>661</v>
      </c>
      <c r="K30" s="18">
        <v>95772.19969742814</v>
      </c>
      <c r="L30" s="19">
        <v>0.6747352496217852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710</v>
      </c>
      <c r="D31" s="25">
        <v>0.008185664710561813</v>
      </c>
      <c r="E31" s="26">
        <v>71473.68028169015</v>
      </c>
      <c r="F31" s="27">
        <v>0.12394366197183099</v>
      </c>
      <c r="G31" s="28">
        <v>604</v>
      </c>
      <c r="H31" s="26">
        <v>59034.78311258278</v>
      </c>
      <c r="I31" s="27">
        <v>0.06788079470198675</v>
      </c>
      <c r="J31" s="28">
        <v>106</v>
      </c>
      <c r="K31" s="26">
        <v>142351.9245283019</v>
      </c>
      <c r="L31" s="27">
        <v>0.44339622641509435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162620</v>
      </c>
      <c r="D32" s="31">
        <v>0.1142324083706744</v>
      </c>
      <c r="E32" s="32">
        <v>53389.56920427991</v>
      </c>
      <c r="F32" s="33">
        <v>0.4284343869142787</v>
      </c>
      <c r="G32" s="34">
        <v>55440</v>
      </c>
      <c r="H32" s="32">
        <v>58675.30497835498</v>
      </c>
      <c r="I32" s="33">
        <v>0.3264430014430014</v>
      </c>
      <c r="J32" s="34">
        <v>107180</v>
      </c>
      <c r="K32" s="32">
        <v>50655.46590781862</v>
      </c>
      <c r="L32" s="33">
        <v>0.48119052061951856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2281</v>
      </c>
      <c r="D34" s="38"/>
      <c r="E34" s="39">
        <v>3970.3268479109247</v>
      </c>
      <c r="F34" s="40">
        <v>0.0027593979936080745</v>
      </c>
      <c r="G34" s="41">
        <v>365</v>
      </c>
      <c r="H34" s="39">
        <v>4622.239792317774</v>
      </c>
      <c r="I34" s="40">
        <v>0.015556003629398116</v>
      </c>
      <c r="J34" s="41">
        <v>1916</v>
      </c>
      <c r="K34" s="39">
        <v>3857.750289959371</v>
      </c>
      <c r="L34" s="40">
        <v>0.0006009979352911837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12475</v>
      </c>
      <c r="D35" s="39"/>
      <c r="E35" s="39">
        <v>7578.453458868495</v>
      </c>
      <c r="F35" s="40">
        <v>-0.02608632702713251</v>
      </c>
      <c r="G35" s="41">
        <v>4227</v>
      </c>
      <c r="H35" s="39">
        <v>6001.095084089378</v>
      </c>
      <c r="I35" s="40">
        <v>-0.11025959722590851</v>
      </c>
      <c r="J35" s="41">
        <v>8248</v>
      </c>
      <c r="K35" s="39">
        <v>7139.870208914472</v>
      </c>
      <c r="L35" s="40">
        <v>-0.003953137152164138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24947</v>
      </c>
      <c r="D36" s="39"/>
      <c r="E36" s="39">
        <v>9617.20486172926</v>
      </c>
      <c r="F36" s="40">
        <v>-0.10148980928199397</v>
      </c>
      <c r="G36" s="41">
        <v>10971</v>
      </c>
      <c r="H36" s="39">
        <v>4012.3364725131833</v>
      </c>
      <c r="I36" s="40">
        <v>-0.1836192188241015</v>
      </c>
      <c r="J36" s="41">
        <v>13976</v>
      </c>
      <c r="K36" s="39">
        <v>11539.148274495965</v>
      </c>
      <c r="L36" s="40">
        <v>-0.05327336745249234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7606</v>
      </c>
      <c r="D37" s="39"/>
      <c r="E37" s="39">
        <v>5660.101401427666</v>
      </c>
      <c r="F37" s="40">
        <v>-0.15416318810924268</v>
      </c>
      <c r="G37" s="41">
        <v>2895</v>
      </c>
      <c r="H37" s="39">
        <v>-267.1800741667903</v>
      </c>
      <c r="I37" s="40">
        <v>-0.23896298287297757</v>
      </c>
      <c r="J37" s="41">
        <v>4711</v>
      </c>
      <c r="K37" s="39">
        <v>8726.20042981441</v>
      </c>
      <c r="L37" s="40">
        <v>-0.10604157059321495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1644</v>
      </c>
      <c r="D38" s="39"/>
      <c r="E38" s="39">
        <v>5104.733483483491</v>
      </c>
      <c r="F38" s="40">
        <v>-0.1957519020242684</v>
      </c>
      <c r="G38" s="41">
        <v>601</v>
      </c>
      <c r="H38" s="39">
        <v>564.4407226376497</v>
      </c>
      <c r="I38" s="40">
        <v>-0.22453632324418393</v>
      </c>
      <c r="J38" s="41">
        <v>1043</v>
      </c>
      <c r="K38" s="39">
        <v>7420.512412871525</v>
      </c>
      <c r="L38" s="40">
        <v>-0.1799835550222021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-130</v>
      </c>
      <c r="D39" s="39"/>
      <c r="E39" s="39">
        <v>3478.2959351616228</v>
      </c>
      <c r="F39" s="40">
        <v>-0.2870222702716311</v>
      </c>
      <c r="G39" s="41">
        <v>422</v>
      </c>
      <c r="H39" s="39">
        <v>1063.4825787614318</v>
      </c>
      <c r="I39" s="40">
        <v>-0.17201333108322248</v>
      </c>
      <c r="J39" s="41">
        <v>-552</v>
      </c>
      <c r="K39" s="39">
        <v>4667.261505776856</v>
      </c>
      <c r="L39" s="40">
        <v>-0.32019509108498956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-482</v>
      </c>
      <c r="D40" s="39"/>
      <c r="E40" s="39">
        <v>-371.07219004545186</v>
      </c>
      <c r="F40" s="40">
        <v>-0.34724767664572564</v>
      </c>
      <c r="G40" s="41">
        <v>149</v>
      </c>
      <c r="H40" s="39">
        <v>-1435.1518322891716</v>
      </c>
      <c r="I40" s="40">
        <v>-0.14342122372045873</v>
      </c>
      <c r="J40" s="41">
        <v>-631</v>
      </c>
      <c r="K40" s="39">
        <v>346.6046699449362</v>
      </c>
      <c r="L40" s="40">
        <v>-0.4200111714012129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-1191</v>
      </c>
      <c r="D41" s="39"/>
      <c r="E41" s="39">
        <v>-265.98060608912783</v>
      </c>
      <c r="F41" s="40">
        <v>-0.34982433056199946</v>
      </c>
      <c r="G41" s="41">
        <v>-101</v>
      </c>
      <c r="H41" s="39">
        <v>-1183.0283727585775</v>
      </c>
      <c r="I41" s="40">
        <v>-0.1283962233272835</v>
      </c>
      <c r="J41" s="41">
        <v>-1090</v>
      </c>
      <c r="K41" s="39">
        <v>518.864206156286</v>
      </c>
      <c r="L41" s="40">
        <v>-0.4170935840279145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-1632</v>
      </c>
      <c r="D42" s="39"/>
      <c r="E42" s="39">
        <v>341.2034887636255</v>
      </c>
      <c r="F42" s="40">
        <v>-0.2783797973807285</v>
      </c>
      <c r="G42" s="41">
        <v>-336</v>
      </c>
      <c r="H42" s="39">
        <v>-186.55700762388005</v>
      </c>
      <c r="I42" s="40">
        <v>-0.07687555532865992</v>
      </c>
      <c r="J42" s="41">
        <v>-1296</v>
      </c>
      <c r="K42" s="39">
        <v>1558.1672082072619</v>
      </c>
      <c r="L42" s="40">
        <v>-0.3326005423458571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-2707</v>
      </c>
      <c r="D43" s="39"/>
      <c r="E43" s="39">
        <v>-2021.9763697266462</v>
      </c>
      <c r="F43" s="40">
        <v>-0.24170272453151215</v>
      </c>
      <c r="G43" s="41">
        <v>-1068</v>
      </c>
      <c r="H43" s="39">
        <v>-8968.938052305355</v>
      </c>
      <c r="I43" s="40">
        <v>-0.09127786170933888</v>
      </c>
      <c r="J43" s="41">
        <v>-1639</v>
      </c>
      <c r="K43" s="39">
        <v>7211.1710017759615</v>
      </c>
      <c r="L43" s="40">
        <v>-0.29265605472604084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-3878</v>
      </c>
      <c r="D44" s="45"/>
      <c r="E44" s="45">
        <v>-32902.092386138975</v>
      </c>
      <c r="F44" s="46">
        <v>-0.3825951348895465</v>
      </c>
      <c r="G44" s="47">
        <v>-909</v>
      </c>
      <c r="H44" s="45">
        <v>-24287.21688741722</v>
      </c>
      <c r="I44" s="46">
        <v>-0.006805259494972932</v>
      </c>
      <c r="J44" s="47">
        <v>-2969</v>
      </c>
      <c r="K44" s="45">
        <v>27617.011032366936</v>
      </c>
      <c r="L44" s="46">
        <v>-0.27562816382880806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38933</v>
      </c>
      <c r="D45" s="49"/>
      <c r="E45" s="49">
        <v>-350.42248441817355</v>
      </c>
      <c r="F45" s="50">
        <v>-0.2507639120177029</v>
      </c>
      <c r="G45" s="51">
        <v>17216</v>
      </c>
      <c r="H45" s="49">
        <v>-2076.559687823341</v>
      </c>
      <c r="I45" s="50">
        <v>-0.21491844686172856</v>
      </c>
      <c r="J45" s="51">
        <v>21717</v>
      </c>
      <c r="K45" s="49">
        <v>51.58966897842038</v>
      </c>
      <c r="L45" s="50">
        <v>-0.25965639558983516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78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117</v>
      </c>
      <c r="D47" s="17">
        <v>0.014401772525849335</v>
      </c>
      <c r="E47" s="18">
        <v>23697.034188034188</v>
      </c>
      <c r="F47" s="19">
        <v>0.08547008547008547</v>
      </c>
      <c r="G47" s="20">
        <v>26</v>
      </c>
      <c r="H47" s="18">
        <v>16247.307692307691</v>
      </c>
      <c r="I47" s="19">
        <v>0.19230769230769232</v>
      </c>
      <c r="J47" s="20">
        <v>91</v>
      </c>
      <c r="K47" s="18">
        <v>25825.527472527472</v>
      </c>
      <c r="L47" s="19">
        <v>0.054945054945054944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4630</v>
      </c>
      <c r="D48" s="22">
        <v>0.06395380960274048</v>
      </c>
      <c r="E48" s="18">
        <v>38713.42764578834</v>
      </c>
      <c r="F48" s="19">
        <v>0.15550755939524838</v>
      </c>
      <c r="G48" s="20">
        <v>736</v>
      </c>
      <c r="H48" s="18">
        <v>47438.546195652176</v>
      </c>
      <c r="I48" s="19">
        <v>0.15896739130434784</v>
      </c>
      <c r="J48" s="20">
        <v>3894</v>
      </c>
      <c r="K48" s="18">
        <v>37064.304057524394</v>
      </c>
      <c r="L48" s="19">
        <v>0.15485362095531588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16594</v>
      </c>
      <c r="D49" s="22">
        <v>0.08687594236890601</v>
      </c>
      <c r="E49" s="18">
        <v>59892.15589972279</v>
      </c>
      <c r="F49" s="19">
        <v>0.3023381945281427</v>
      </c>
      <c r="G49" s="20">
        <v>5324</v>
      </c>
      <c r="H49" s="18">
        <v>64723.21619083396</v>
      </c>
      <c r="I49" s="19">
        <v>0.24135987978963186</v>
      </c>
      <c r="J49" s="20">
        <v>11270</v>
      </c>
      <c r="K49" s="18">
        <v>57609.940727595385</v>
      </c>
      <c r="L49" s="19">
        <v>0.33114463176574976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20990</v>
      </c>
      <c r="D50" s="22">
        <v>0.09524630631284714</v>
      </c>
      <c r="E50" s="18">
        <v>75807.41991424488</v>
      </c>
      <c r="F50" s="19">
        <v>0.5983801810385898</v>
      </c>
      <c r="G50" s="20">
        <v>6822</v>
      </c>
      <c r="H50" s="18">
        <v>78967.2613603049</v>
      </c>
      <c r="I50" s="19">
        <v>0.4882732336558194</v>
      </c>
      <c r="J50" s="20">
        <v>14168</v>
      </c>
      <c r="K50" s="18">
        <v>74285.93217108978</v>
      </c>
      <c r="L50" s="19">
        <v>0.6513975155279503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16888</v>
      </c>
      <c r="D51" s="22">
        <v>0.07902408437720805</v>
      </c>
      <c r="E51" s="18">
        <v>84010.36114400758</v>
      </c>
      <c r="F51" s="19">
        <v>1.0499171009000474</v>
      </c>
      <c r="G51" s="20">
        <v>4889</v>
      </c>
      <c r="H51" s="18">
        <v>84872.83186745756</v>
      </c>
      <c r="I51" s="19">
        <v>0.8488443444467171</v>
      </c>
      <c r="J51" s="20">
        <v>11999</v>
      </c>
      <c r="K51" s="18">
        <v>83658.94691224268</v>
      </c>
      <c r="L51" s="19">
        <v>1.13184432036003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11606</v>
      </c>
      <c r="D52" s="22">
        <v>0.06609264131388025</v>
      </c>
      <c r="E52" s="18">
        <v>87545.81276925727</v>
      </c>
      <c r="F52" s="19">
        <v>1.413493020851284</v>
      </c>
      <c r="G52" s="20">
        <v>3429</v>
      </c>
      <c r="H52" s="18">
        <v>80269.94429862934</v>
      </c>
      <c r="I52" s="19">
        <v>0.9766695829687956</v>
      </c>
      <c r="J52" s="20">
        <v>8177</v>
      </c>
      <c r="K52" s="18">
        <v>90596.92601198483</v>
      </c>
      <c r="L52" s="19">
        <v>1.5966735966735968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8814</v>
      </c>
      <c r="D53" s="22">
        <v>0.055163349605707845</v>
      </c>
      <c r="E53" s="18">
        <v>90414.46743816655</v>
      </c>
      <c r="F53" s="19">
        <v>1.5874744724302245</v>
      </c>
      <c r="G53" s="20">
        <v>2564</v>
      </c>
      <c r="H53" s="18">
        <v>80184.11895475819</v>
      </c>
      <c r="I53" s="19">
        <v>0.9746489859594384</v>
      </c>
      <c r="J53" s="20">
        <v>6250</v>
      </c>
      <c r="K53" s="18">
        <v>94611.3656</v>
      </c>
      <c r="L53" s="19">
        <v>1.83888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5955</v>
      </c>
      <c r="D54" s="22">
        <v>0.046170664764533485</v>
      </c>
      <c r="E54" s="18">
        <v>92993.80839630563</v>
      </c>
      <c r="F54" s="19">
        <v>1.4926952141057934</v>
      </c>
      <c r="G54" s="20">
        <v>1936</v>
      </c>
      <c r="H54" s="18">
        <v>82705.26394628099</v>
      </c>
      <c r="I54" s="19">
        <v>0.8620867768595041</v>
      </c>
      <c r="J54" s="20">
        <v>4019</v>
      </c>
      <c r="K54" s="18">
        <v>97949.92236874845</v>
      </c>
      <c r="L54" s="19">
        <v>1.7964667827817866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3259</v>
      </c>
      <c r="D55" s="22">
        <v>0.032880001614237576</v>
      </c>
      <c r="E55" s="18">
        <v>98645.66615526236</v>
      </c>
      <c r="F55" s="19">
        <v>1.2203129794415466</v>
      </c>
      <c r="G55" s="20">
        <v>1172</v>
      </c>
      <c r="H55" s="18">
        <v>85271.53412969284</v>
      </c>
      <c r="I55" s="19">
        <v>0.6552901023890785</v>
      </c>
      <c r="J55" s="20">
        <v>2087</v>
      </c>
      <c r="K55" s="18">
        <v>106156.19932918064</v>
      </c>
      <c r="L55" s="19">
        <v>1.537613799712506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1007</v>
      </c>
      <c r="D56" s="22">
        <v>0.014860617150952585</v>
      </c>
      <c r="E56" s="18">
        <v>105390.00397219464</v>
      </c>
      <c r="F56" s="19">
        <v>0.9304865938430983</v>
      </c>
      <c r="G56" s="20">
        <v>303</v>
      </c>
      <c r="H56" s="18">
        <v>87876.12871287129</v>
      </c>
      <c r="I56" s="19">
        <v>0.34983498349834985</v>
      </c>
      <c r="J56" s="20">
        <v>704</v>
      </c>
      <c r="K56" s="18">
        <v>112927.93607954546</v>
      </c>
      <c r="L56" s="19">
        <v>1.1803977272727273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58</v>
      </c>
      <c r="D57" s="25">
        <v>0.0006686881031163171</v>
      </c>
      <c r="E57" s="26">
        <v>117652.44827586207</v>
      </c>
      <c r="F57" s="27">
        <v>0.7931034482758621</v>
      </c>
      <c r="G57" s="28">
        <v>17</v>
      </c>
      <c r="H57" s="26">
        <v>96828.05882352941</v>
      </c>
      <c r="I57" s="27">
        <v>0.23529411764705882</v>
      </c>
      <c r="J57" s="28">
        <v>41</v>
      </c>
      <c r="K57" s="26">
        <v>126286.9512195122</v>
      </c>
      <c r="L57" s="27">
        <v>1.024390243902439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89918</v>
      </c>
      <c r="D58" s="31">
        <v>0.06316289322269279</v>
      </c>
      <c r="E58" s="32">
        <v>77704.31538735292</v>
      </c>
      <c r="F58" s="33">
        <v>0.8928579372317</v>
      </c>
      <c r="G58" s="34">
        <v>27218</v>
      </c>
      <c r="H58" s="32">
        <v>77255.76559629657</v>
      </c>
      <c r="I58" s="33">
        <v>0.6349842016312734</v>
      </c>
      <c r="J58" s="34">
        <v>62700</v>
      </c>
      <c r="K58" s="32">
        <v>77899.03035087719</v>
      </c>
      <c r="L58" s="33">
        <v>1.0048006379585328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75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8124</v>
      </c>
      <c r="D60" s="17">
        <v>1</v>
      </c>
      <c r="E60" s="18">
        <v>25348.243599212212</v>
      </c>
      <c r="F60" s="19">
        <v>0.06080748399803053</v>
      </c>
      <c r="G60" s="20">
        <v>1890</v>
      </c>
      <c r="H60" s="18">
        <v>25303.42328042328</v>
      </c>
      <c r="I60" s="19">
        <v>0.0873015873015873</v>
      </c>
      <c r="J60" s="20">
        <v>6234</v>
      </c>
      <c r="K60" s="18">
        <v>25361.832050048124</v>
      </c>
      <c r="L60" s="19">
        <v>0.05277510426692333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72396</v>
      </c>
      <c r="D61" s="22">
        <v>1</v>
      </c>
      <c r="E61" s="18">
        <v>35092.58681418863</v>
      </c>
      <c r="F61" s="19">
        <v>0.15978783358196585</v>
      </c>
      <c r="G61" s="20">
        <v>16037</v>
      </c>
      <c r="H61" s="18">
        <v>45559.032113238136</v>
      </c>
      <c r="I61" s="19">
        <v>0.1787740849286026</v>
      </c>
      <c r="J61" s="20">
        <v>56359</v>
      </c>
      <c r="K61" s="18">
        <v>32114.351159530866</v>
      </c>
      <c r="L61" s="19">
        <v>0.1543852800794904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191008</v>
      </c>
      <c r="D62" s="22">
        <v>1</v>
      </c>
      <c r="E62" s="18">
        <v>54114.99685877031</v>
      </c>
      <c r="F62" s="19">
        <v>0.31406014407773497</v>
      </c>
      <c r="G62" s="20">
        <v>69551</v>
      </c>
      <c r="H62" s="18">
        <v>61876.116461301775</v>
      </c>
      <c r="I62" s="19">
        <v>0.26011128524392174</v>
      </c>
      <c r="J62" s="20">
        <v>121457</v>
      </c>
      <c r="K62" s="18">
        <v>49670.67805066814</v>
      </c>
      <c r="L62" s="19">
        <v>0.3449533579785439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220376</v>
      </c>
      <c r="D63" s="22">
        <v>1</v>
      </c>
      <c r="E63" s="18">
        <v>72076.6027244346</v>
      </c>
      <c r="F63" s="19">
        <v>0.6608523614186663</v>
      </c>
      <c r="G63" s="20">
        <v>80539</v>
      </c>
      <c r="H63" s="18">
        <v>79401.34286494742</v>
      </c>
      <c r="I63" s="19">
        <v>0.5446305516582028</v>
      </c>
      <c r="J63" s="20">
        <v>139837</v>
      </c>
      <c r="K63" s="18">
        <v>67857.92493403034</v>
      </c>
      <c r="L63" s="19">
        <v>0.7277902128907228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213707</v>
      </c>
      <c r="D64" s="22">
        <v>1</v>
      </c>
      <c r="E64" s="18">
        <v>82975.98446471103</v>
      </c>
      <c r="F64" s="19">
        <v>1.1222421352599588</v>
      </c>
      <c r="G64" s="20">
        <v>75934</v>
      </c>
      <c r="H64" s="18">
        <v>84010.33056338399</v>
      </c>
      <c r="I64" s="19">
        <v>0.8624068269813259</v>
      </c>
      <c r="J64" s="20">
        <v>137773</v>
      </c>
      <c r="K64" s="18">
        <v>82405.9015264239</v>
      </c>
      <c r="L64" s="19">
        <v>1.2654511406443933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175602</v>
      </c>
      <c r="D65" s="22">
        <v>1</v>
      </c>
      <c r="E65" s="18">
        <v>89105.11020945091</v>
      </c>
      <c r="F65" s="19">
        <v>1.470826072595984</v>
      </c>
      <c r="G65" s="20">
        <v>60801</v>
      </c>
      <c r="H65" s="18">
        <v>80696.01368398547</v>
      </c>
      <c r="I65" s="19">
        <v>0.9668590977122087</v>
      </c>
      <c r="J65" s="20">
        <v>114801</v>
      </c>
      <c r="K65" s="18">
        <v>93558.74282453986</v>
      </c>
      <c r="L65" s="19">
        <v>1.737737476154389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159780</v>
      </c>
      <c r="D66" s="22">
        <v>1</v>
      </c>
      <c r="E66" s="18">
        <v>95222.70173989235</v>
      </c>
      <c r="F66" s="19">
        <v>1.626786831893854</v>
      </c>
      <c r="G66" s="20">
        <v>55445</v>
      </c>
      <c r="H66" s="18">
        <v>82656.29465235819</v>
      </c>
      <c r="I66" s="19">
        <v>0.9454955361168725</v>
      </c>
      <c r="J66" s="20">
        <v>104335</v>
      </c>
      <c r="K66" s="18">
        <v>101900.65679781474</v>
      </c>
      <c r="L66" s="19">
        <v>1.9888340441845977</v>
      </c>
    </row>
    <row r="67" spans="2:12" ht="10.5">
      <c r="B67" s="15" t="s">
        <v>21</v>
      </c>
      <c r="C67" s="21">
        <v>128978</v>
      </c>
      <c r="D67" s="22">
        <v>1</v>
      </c>
      <c r="E67" s="18">
        <v>101287.67291321</v>
      </c>
      <c r="F67" s="19">
        <v>1.5071407526865046</v>
      </c>
      <c r="G67" s="20">
        <v>46750</v>
      </c>
      <c r="H67" s="18">
        <v>86744.73163636363</v>
      </c>
      <c r="I67" s="19">
        <v>0.7993155080213904</v>
      </c>
      <c r="J67" s="20">
        <v>82228</v>
      </c>
      <c r="K67" s="18">
        <v>109555.93317361483</v>
      </c>
      <c r="L67" s="19">
        <v>1.9095685168069272</v>
      </c>
    </row>
    <row r="68" spans="2:12" ht="10.5">
      <c r="B68" s="15" t="s">
        <v>22</v>
      </c>
      <c r="C68" s="21">
        <v>99118</v>
      </c>
      <c r="D68" s="22">
        <v>1</v>
      </c>
      <c r="E68" s="18">
        <v>104360.27941443532</v>
      </c>
      <c r="F68" s="19">
        <v>1.1533626586492867</v>
      </c>
      <c r="G68" s="20">
        <v>38112</v>
      </c>
      <c r="H68" s="18">
        <v>88469.81593723761</v>
      </c>
      <c r="I68" s="19">
        <v>0.5450251889168766</v>
      </c>
      <c r="J68" s="20">
        <v>61006</v>
      </c>
      <c r="K68" s="18">
        <v>114287.45615185391</v>
      </c>
      <c r="L68" s="19">
        <v>1.5334065501753926</v>
      </c>
    </row>
    <row r="69" spans="2:12" ht="10.5">
      <c r="B69" s="15" t="s">
        <v>23</v>
      </c>
      <c r="C69" s="21">
        <v>67763</v>
      </c>
      <c r="D69" s="22">
        <v>1</v>
      </c>
      <c r="E69" s="18">
        <v>110671.83868777947</v>
      </c>
      <c r="F69" s="19">
        <v>0.8319436860823753</v>
      </c>
      <c r="G69" s="20">
        <v>24016</v>
      </c>
      <c r="H69" s="18">
        <v>90020.19732678214</v>
      </c>
      <c r="I69" s="19">
        <v>0.2848101265822785</v>
      </c>
      <c r="J69" s="20">
        <v>43747</v>
      </c>
      <c r="K69" s="18">
        <v>122009.06910188126</v>
      </c>
      <c r="L69" s="19">
        <v>1.1323062152833336</v>
      </c>
    </row>
    <row r="70" spans="2:12" ht="11.25" thickBot="1">
      <c r="B70" s="23" t="s">
        <v>24</v>
      </c>
      <c r="C70" s="24">
        <v>86737</v>
      </c>
      <c r="D70" s="25">
        <v>1</v>
      </c>
      <c r="E70" s="26">
        <v>127749.67077487116</v>
      </c>
      <c r="F70" s="27">
        <v>0.47421515616173027</v>
      </c>
      <c r="G70" s="28">
        <v>34597</v>
      </c>
      <c r="H70" s="26">
        <v>99540.96389860392</v>
      </c>
      <c r="I70" s="27">
        <v>0.08619244443159811</v>
      </c>
      <c r="J70" s="28">
        <v>52140</v>
      </c>
      <c r="K70" s="26">
        <v>146467.289336402</v>
      </c>
      <c r="L70" s="27">
        <v>0.7316839278864595</v>
      </c>
    </row>
    <row r="71" spans="2:12" ht="11.25" thickBot="1">
      <c r="B71" s="52" t="s">
        <v>11</v>
      </c>
      <c r="C71" s="53">
        <v>1423589</v>
      </c>
      <c r="D71" s="31">
        <v>1</v>
      </c>
      <c r="E71" s="54">
        <v>83977.22445031536</v>
      </c>
      <c r="F71" s="55">
        <v>0.9707429602223675</v>
      </c>
      <c r="G71" s="56">
        <v>503672</v>
      </c>
      <c r="H71" s="54">
        <v>80167.73384067409</v>
      </c>
      <c r="I71" s="55">
        <v>0.6147731063072793</v>
      </c>
      <c r="J71" s="56">
        <v>919917</v>
      </c>
      <c r="K71" s="54">
        <v>86062.99279065394</v>
      </c>
      <c r="L71" s="55">
        <v>1.1656432047673866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73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2:L2"/>
    <mergeCell ref="B3:L3"/>
    <mergeCell ref="B5:B6"/>
    <mergeCell ref="C5:F5"/>
    <mergeCell ref="G5:I5"/>
    <mergeCell ref="J5:L5"/>
    <mergeCell ref="B7:L7"/>
    <mergeCell ref="B20:L20"/>
    <mergeCell ref="B33:L33"/>
    <mergeCell ref="B46:L46"/>
    <mergeCell ref="B59:L59"/>
    <mergeCell ref="B72:L72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A78"/>
  <sheetViews>
    <sheetView showGridLines="0" zoomScale="90" zoomScaleNormal="90" zoomScalePageLayoutView="0" workbookViewId="0" topLeftCell="A1">
      <selection activeCell="A1" sqref="A1"/>
    </sheetView>
  </sheetViews>
  <sheetFormatPr defaultColWidth="7.3984375" defaultRowHeight="15"/>
  <cols>
    <col min="1" max="1" width="2.69921875" style="7" customWidth="1"/>
    <col min="2" max="2" width="18.5" style="7" bestFit="1" customWidth="1"/>
    <col min="3" max="3" width="9.5" style="7" customWidth="1"/>
    <col min="4" max="4" width="6.09765625" style="7" customWidth="1"/>
    <col min="5" max="6" width="10.8984375" style="7" customWidth="1"/>
    <col min="7" max="7" width="9.5" style="7" customWidth="1"/>
    <col min="8" max="9" width="10.8984375" style="7" customWidth="1"/>
    <col min="10" max="10" width="9.5" style="7" customWidth="1"/>
    <col min="11" max="12" width="10.8984375" style="7" customWidth="1"/>
    <col min="13" max="16384" width="7.3984375" style="7" customWidth="1"/>
  </cols>
  <sheetData>
    <row r="1" spans="2:53" ht="10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13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2:53" ht="13.5">
      <c r="B3" s="61" t="s">
        <v>79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ht="11.25" thickBot="1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1" ht="16.5" customHeight="1" thickBot="1">
      <c r="B5" s="62" t="s">
        <v>2</v>
      </c>
      <c r="C5" s="64" t="s">
        <v>3</v>
      </c>
      <c r="D5" s="65"/>
      <c r="E5" s="65"/>
      <c r="F5" s="65"/>
      <c r="G5" s="64" t="s">
        <v>4</v>
      </c>
      <c r="H5" s="65"/>
      <c r="I5" s="65"/>
      <c r="J5" s="64" t="s">
        <v>5</v>
      </c>
      <c r="K5" s="65"/>
      <c r="L5" s="6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47.25" customHeight="1" thickBot="1">
      <c r="B6" s="63"/>
      <c r="C6" s="10" t="s">
        <v>6</v>
      </c>
      <c r="D6" s="11" t="s">
        <v>7</v>
      </c>
      <c r="E6" s="12" t="s">
        <v>8</v>
      </c>
      <c r="F6" s="13" t="s">
        <v>9</v>
      </c>
      <c r="G6" s="14" t="s">
        <v>6</v>
      </c>
      <c r="H6" s="12" t="s">
        <v>8</v>
      </c>
      <c r="I6" s="13" t="s">
        <v>9</v>
      </c>
      <c r="J6" s="14" t="s">
        <v>6</v>
      </c>
      <c r="K6" s="12" t="s">
        <v>8</v>
      </c>
      <c r="L6" s="13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1.25" thickBot="1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0.5">
      <c r="B8" s="15" t="s">
        <v>14</v>
      </c>
      <c r="C8" s="16">
        <v>2944</v>
      </c>
      <c r="D8" s="17">
        <v>0.36047508264968775</v>
      </c>
      <c r="E8" s="18">
        <v>23356.78702445652</v>
      </c>
      <c r="F8" s="19">
        <v>0.07201086956521739</v>
      </c>
      <c r="G8" s="20">
        <v>531</v>
      </c>
      <c r="H8" s="18">
        <v>25391.9736346516</v>
      </c>
      <c r="I8" s="19">
        <v>0.1111111111111111</v>
      </c>
      <c r="J8" s="20">
        <v>2413</v>
      </c>
      <c r="K8" s="18">
        <v>22908.927890592622</v>
      </c>
      <c r="L8" s="19">
        <v>0.06340654786572732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0.5">
      <c r="B9" s="15" t="s">
        <v>15</v>
      </c>
      <c r="C9" s="21">
        <v>17615</v>
      </c>
      <c r="D9" s="22">
        <v>0.2424571931949568</v>
      </c>
      <c r="E9" s="18">
        <v>28173.135055350554</v>
      </c>
      <c r="F9" s="19">
        <v>0.1511779733181947</v>
      </c>
      <c r="G9" s="20">
        <v>3641</v>
      </c>
      <c r="H9" s="18">
        <v>38643.015655039824</v>
      </c>
      <c r="I9" s="19">
        <v>0.2293326009338094</v>
      </c>
      <c r="J9" s="20">
        <v>13974</v>
      </c>
      <c r="K9" s="18">
        <v>25445.151996565048</v>
      </c>
      <c r="L9" s="19">
        <v>0.1308143695434378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0.5">
      <c r="B10" s="15" t="s">
        <v>16</v>
      </c>
      <c r="C10" s="21">
        <v>23260</v>
      </c>
      <c r="D10" s="22">
        <v>0.12134934629952315</v>
      </c>
      <c r="E10" s="18">
        <v>41039.64625967326</v>
      </c>
      <c r="F10" s="19">
        <v>0.3325451418744626</v>
      </c>
      <c r="G10" s="20">
        <v>7622</v>
      </c>
      <c r="H10" s="18">
        <v>52410.8640776699</v>
      </c>
      <c r="I10" s="19">
        <v>0.3547625295198111</v>
      </c>
      <c r="J10" s="20">
        <v>15638</v>
      </c>
      <c r="K10" s="18">
        <v>35497.28648164727</v>
      </c>
      <c r="L10" s="19">
        <v>0.3217163320117662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0.5">
      <c r="B11" s="15" t="s">
        <v>17</v>
      </c>
      <c r="C11" s="21">
        <v>19731</v>
      </c>
      <c r="D11" s="22">
        <v>0.08920022242415201</v>
      </c>
      <c r="E11" s="18">
        <v>53429.620242258374</v>
      </c>
      <c r="F11" s="19">
        <v>0.6332167654959201</v>
      </c>
      <c r="G11" s="20">
        <v>6957</v>
      </c>
      <c r="H11" s="18">
        <v>65820.82161851373</v>
      </c>
      <c r="I11" s="19">
        <v>0.6087393991663074</v>
      </c>
      <c r="J11" s="20">
        <v>12774</v>
      </c>
      <c r="K11" s="18">
        <v>46681.10075152654</v>
      </c>
      <c r="L11" s="19">
        <v>0.6465476749647722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0.5">
      <c r="B12" s="15" t="s">
        <v>18</v>
      </c>
      <c r="C12" s="21">
        <v>16116</v>
      </c>
      <c r="D12" s="22">
        <v>0.0751686116474967</v>
      </c>
      <c r="E12" s="18">
        <v>59153.356602134525</v>
      </c>
      <c r="F12" s="19">
        <v>0.9647555224621495</v>
      </c>
      <c r="G12" s="20">
        <v>5455</v>
      </c>
      <c r="H12" s="18">
        <v>67554.27076076994</v>
      </c>
      <c r="I12" s="19">
        <v>0.8227314390467461</v>
      </c>
      <c r="J12" s="20">
        <v>10661</v>
      </c>
      <c r="K12" s="18">
        <v>54854.7928899728</v>
      </c>
      <c r="L12" s="19">
        <v>1.0374261326329612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0.5">
      <c r="B13" s="15" t="s">
        <v>19</v>
      </c>
      <c r="C13" s="21">
        <v>11823</v>
      </c>
      <c r="D13" s="22">
        <v>0.06718262559451765</v>
      </c>
      <c r="E13" s="18">
        <v>61739.58724520003</v>
      </c>
      <c r="F13" s="19">
        <v>1.2016408694916687</v>
      </c>
      <c r="G13" s="20">
        <v>3659</v>
      </c>
      <c r="H13" s="18">
        <v>62835.21563268653</v>
      </c>
      <c r="I13" s="19">
        <v>0.8704564088548784</v>
      </c>
      <c r="J13" s="20">
        <v>8164</v>
      </c>
      <c r="K13" s="18">
        <v>61248.54066634003</v>
      </c>
      <c r="L13" s="19">
        <v>1.3500734933855953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1" ht="10.5">
      <c r="B14" s="15" t="s">
        <v>20</v>
      </c>
      <c r="C14" s="21">
        <v>9514</v>
      </c>
      <c r="D14" s="22">
        <v>0.05941014480988629</v>
      </c>
      <c r="E14" s="18">
        <v>66668.96016396889</v>
      </c>
      <c r="F14" s="19">
        <v>1.2879966365356317</v>
      </c>
      <c r="G14" s="20">
        <v>2943</v>
      </c>
      <c r="H14" s="18">
        <v>64632.908256880735</v>
      </c>
      <c r="I14" s="19">
        <v>0.8222901800883452</v>
      </c>
      <c r="J14" s="20">
        <v>6571</v>
      </c>
      <c r="K14" s="18">
        <v>67580.86105615583</v>
      </c>
      <c r="L14" s="19">
        <v>1.496575863643281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ht="10.5">
      <c r="B15" s="15" t="s">
        <v>21</v>
      </c>
      <c r="C15" s="21">
        <v>6824</v>
      </c>
      <c r="D15" s="22">
        <v>0.05280834532819489</v>
      </c>
      <c r="E15" s="18">
        <v>70774.25366354044</v>
      </c>
      <c r="F15" s="19">
        <v>1.1875732708089097</v>
      </c>
      <c r="G15" s="20">
        <v>2091</v>
      </c>
      <c r="H15" s="18">
        <v>67003.30942132951</v>
      </c>
      <c r="I15" s="19">
        <v>0.642754662840746</v>
      </c>
      <c r="J15" s="20">
        <v>4733</v>
      </c>
      <c r="K15" s="18">
        <v>72440.22543841116</v>
      </c>
      <c r="L15" s="19">
        <v>1.4282695964504541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0.5">
      <c r="B16" s="15" t="s">
        <v>22</v>
      </c>
      <c r="C16" s="21">
        <v>4577</v>
      </c>
      <c r="D16" s="22">
        <v>0.04602266442770812</v>
      </c>
      <c r="E16" s="18">
        <v>74938.07078872624</v>
      </c>
      <c r="F16" s="19">
        <v>0.9095477386934674</v>
      </c>
      <c r="G16" s="20">
        <v>1512</v>
      </c>
      <c r="H16" s="18">
        <v>69170.00727513227</v>
      </c>
      <c r="I16" s="19">
        <v>0.43584656084656087</v>
      </c>
      <c r="J16" s="20">
        <v>3065</v>
      </c>
      <c r="K16" s="18">
        <v>77783.5233278956</v>
      </c>
      <c r="L16" s="19">
        <v>1.1432300163132136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10.5">
      <c r="B17" s="15" t="s">
        <v>23</v>
      </c>
      <c r="C17" s="21">
        <v>3942</v>
      </c>
      <c r="D17" s="22">
        <v>0.05784384216936419</v>
      </c>
      <c r="E17" s="18">
        <v>82396.62278031456</v>
      </c>
      <c r="F17" s="19">
        <v>0.6595636732623034</v>
      </c>
      <c r="G17" s="20">
        <v>1690</v>
      </c>
      <c r="H17" s="18">
        <v>71017.09349112427</v>
      </c>
      <c r="I17" s="19">
        <v>0.25207100591715975</v>
      </c>
      <c r="J17" s="20">
        <v>2252</v>
      </c>
      <c r="K17" s="18">
        <v>90936.32238010658</v>
      </c>
      <c r="L17" s="19">
        <v>0.9653641207815276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1.25" thickBot="1">
      <c r="B18" s="23" t="s">
        <v>24</v>
      </c>
      <c r="C18" s="24">
        <v>4534</v>
      </c>
      <c r="D18" s="25">
        <v>0.051950730449727874</v>
      </c>
      <c r="E18" s="26">
        <v>104009.04278782532</v>
      </c>
      <c r="F18" s="27">
        <v>0.5090427878253198</v>
      </c>
      <c r="G18" s="28">
        <v>1499</v>
      </c>
      <c r="H18" s="26">
        <v>83860.61307538359</v>
      </c>
      <c r="I18" s="27">
        <v>0.0780520346897932</v>
      </c>
      <c r="J18" s="28">
        <v>3035</v>
      </c>
      <c r="K18" s="26">
        <v>113960.44184514003</v>
      </c>
      <c r="L18" s="27">
        <v>0.7219110378912685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2:51" ht="11.25" thickBot="1">
      <c r="B19" s="29" t="s">
        <v>10</v>
      </c>
      <c r="C19" s="30">
        <v>120880</v>
      </c>
      <c r="D19" s="31">
        <v>0.08463119129883814</v>
      </c>
      <c r="E19" s="32">
        <v>53885.87715089345</v>
      </c>
      <c r="F19" s="33">
        <v>0.6807412309728657</v>
      </c>
      <c r="G19" s="34">
        <v>37600</v>
      </c>
      <c r="H19" s="32">
        <v>60920.89329787234</v>
      </c>
      <c r="I19" s="33">
        <v>0.544468085106383</v>
      </c>
      <c r="J19" s="34">
        <v>83280</v>
      </c>
      <c r="K19" s="32">
        <v>50709.64505283381</v>
      </c>
      <c r="L19" s="33">
        <v>0.742267050912584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1.25" thickBot="1">
      <c r="B20" s="66" t="s">
        <v>81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10.5">
      <c r="B21" s="15" t="s">
        <v>14</v>
      </c>
      <c r="C21" s="16">
        <v>5372</v>
      </c>
      <c r="D21" s="17">
        <v>0.6577690706501775</v>
      </c>
      <c r="E21" s="18">
        <v>27008.523082650783</v>
      </c>
      <c r="F21" s="19">
        <v>0.06347728965003722</v>
      </c>
      <c r="G21" s="20">
        <v>908</v>
      </c>
      <c r="H21" s="18">
        <v>29318.918502202643</v>
      </c>
      <c r="I21" s="19">
        <v>0.11784140969162996</v>
      </c>
      <c r="J21" s="20">
        <v>4464</v>
      </c>
      <c r="K21" s="18">
        <v>26538.5770609319</v>
      </c>
      <c r="L21" s="19">
        <v>0.05241935483870968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0.5">
      <c r="B22" s="15" t="s">
        <v>15</v>
      </c>
      <c r="C22" s="21">
        <v>30822</v>
      </c>
      <c r="D22" s="22">
        <v>0.4242415900456973</v>
      </c>
      <c r="E22" s="18">
        <v>35952.072805139185</v>
      </c>
      <c r="F22" s="19">
        <v>0.12760365972357407</v>
      </c>
      <c r="G22" s="20">
        <v>8034</v>
      </c>
      <c r="H22" s="18">
        <v>45012.848767737116</v>
      </c>
      <c r="I22" s="19">
        <v>0.11974110032362459</v>
      </c>
      <c r="J22" s="20">
        <v>22788</v>
      </c>
      <c r="K22" s="18">
        <v>32757.660215903106</v>
      </c>
      <c r="L22" s="19">
        <v>0.13037563629980692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2:51" ht="10.5">
      <c r="B23" s="15" t="s">
        <v>16</v>
      </c>
      <c r="C23" s="21">
        <v>48593</v>
      </c>
      <c r="D23" s="22">
        <v>0.25351370527655753</v>
      </c>
      <c r="E23" s="18">
        <v>50643.00238717511</v>
      </c>
      <c r="F23" s="19">
        <v>0.2304241351635009</v>
      </c>
      <c r="G23" s="20">
        <v>18690</v>
      </c>
      <c r="H23" s="18">
        <v>56287.29432851792</v>
      </c>
      <c r="I23" s="19">
        <v>0.16944890315676833</v>
      </c>
      <c r="J23" s="20">
        <v>29903</v>
      </c>
      <c r="K23" s="18">
        <v>47115.201952981304</v>
      </c>
      <c r="L23" s="19">
        <v>0.26853492960572517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2:51" ht="10.5">
      <c r="B24" s="15" t="s">
        <v>17</v>
      </c>
      <c r="C24" s="21">
        <v>27561</v>
      </c>
      <c r="D24" s="22">
        <v>0.12459821246931496</v>
      </c>
      <c r="E24" s="18">
        <v>59107.68408258046</v>
      </c>
      <c r="F24" s="19">
        <v>0.47276949312434235</v>
      </c>
      <c r="G24" s="20">
        <v>9851</v>
      </c>
      <c r="H24" s="18">
        <v>65108.95594355903</v>
      </c>
      <c r="I24" s="19">
        <v>0.3484925388285453</v>
      </c>
      <c r="J24" s="20">
        <v>17710</v>
      </c>
      <c r="K24" s="18">
        <v>55769.54014680971</v>
      </c>
      <c r="L24" s="19">
        <v>0.541897233201581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2:51" ht="10.5">
      <c r="B25" s="15" t="s">
        <v>18</v>
      </c>
      <c r="C25" s="21">
        <v>18259</v>
      </c>
      <c r="D25" s="22">
        <v>0.08516404070933498</v>
      </c>
      <c r="E25" s="18">
        <v>64405.48529492305</v>
      </c>
      <c r="F25" s="19">
        <v>0.7497124705624624</v>
      </c>
      <c r="G25" s="20">
        <v>6247</v>
      </c>
      <c r="H25" s="18">
        <v>67909.9609412518</v>
      </c>
      <c r="I25" s="19">
        <v>0.5738754602209061</v>
      </c>
      <c r="J25" s="20">
        <v>12012</v>
      </c>
      <c r="K25" s="18">
        <v>62582.93623043623</v>
      </c>
      <c r="L25" s="19">
        <v>0.8411588411588412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2:51" ht="10.5">
      <c r="B26" s="15" t="s">
        <v>19</v>
      </c>
      <c r="C26" s="21">
        <v>12025</v>
      </c>
      <c r="D26" s="22">
        <v>0.06833046373797469</v>
      </c>
      <c r="E26" s="18">
        <v>65622.883991684</v>
      </c>
      <c r="F26" s="19">
        <v>0.8995426195426195</v>
      </c>
      <c r="G26" s="20">
        <v>4163</v>
      </c>
      <c r="H26" s="18">
        <v>64191.7302426135</v>
      </c>
      <c r="I26" s="19">
        <v>0.6829209704539995</v>
      </c>
      <c r="J26" s="20">
        <v>7862</v>
      </c>
      <c r="K26" s="18">
        <v>66380.69282625287</v>
      </c>
      <c r="L26" s="19">
        <v>1.0142457389977104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2:51" ht="10.5">
      <c r="B27" s="15" t="s">
        <v>20</v>
      </c>
      <c r="C27" s="21">
        <v>9202</v>
      </c>
      <c r="D27" s="22">
        <v>0.05746186173434661</v>
      </c>
      <c r="E27" s="18">
        <v>66191.48674201261</v>
      </c>
      <c r="F27" s="19">
        <v>0.9145837861334493</v>
      </c>
      <c r="G27" s="20">
        <v>3172</v>
      </c>
      <c r="H27" s="18">
        <v>63135.60277427491</v>
      </c>
      <c r="I27" s="19">
        <v>0.6601513240857503</v>
      </c>
      <c r="J27" s="20">
        <v>6030</v>
      </c>
      <c r="K27" s="18">
        <v>67798.99320066335</v>
      </c>
      <c r="L27" s="19">
        <v>1.048424543946932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2:53" ht="10.5">
      <c r="B28" s="15" t="s">
        <v>21</v>
      </c>
      <c r="C28" s="21">
        <v>5845</v>
      </c>
      <c r="D28" s="22">
        <v>0.04523223599696646</v>
      </c>
      <c r="E28" s="18">
        <v>70800.32027373824</v>
      </c>
      <c r="F28" s="19">
        <v>0.8143712574850299</v>
      </c>
      <c r="G28" s="20">
        <v>2030</v>
      </c>
      <c r="H28" s="18">
        <v>66520.61477832512</v>
      </c>
      <c r="I28" s="19">
        <v>0.5133004926108374</v>
      </c>
      <c r="J28" s="20">
        <v>3815</v>
      </c>
      <c r="K28" s="18">
        <v>73077.59475753605</v>
      </c>
      <c r="L28" s="19">
        <v>0.9745740498034076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ht="10.5">
      <c r="B29" s="15" t="s">
        <v>22</v>
      </c>
      <c r="C29" s="21">
        <v>3048</v>
      </c>
      <c r="D29" s="22">
        <v>0.030648258941589325</v>
      </c>
      <c r="E29" s="18">
        <v>75561.35400262468</v>
      </c>
      <c r="F29" s="19">
        <v>0.6394356955380578</v>
      </c>
      <c r="G29" s="20">
        <v>1159</v>
      </c>
      <c r="H29" s="18">
        <v>68724.17169974116</v>
      </c>
      <c r="I29" s="19">
        <v>0.35893011216566006</v>
      </c>
      <c r="J29" s="20">
        <v>1889</v>
      </c>
      <c r="K29" s="18">
        <v>79756.3218634198</v>
      </c>
      <c r="L29" s="19">
        <v>0.8115404976177872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ht="10.5">
      <c r="B30" s="15" t="s">
        <v>23</v>
      </c>
      <c r="C30" s="21">
        <v>1313</v>
      </c>
      <c r="D30" s="22">
        <v>0.019266606993499538</v>
      </c>
      <c r="E30" s="18">
        <v>78213.99695354151</v>
      </c>
      <c r="F30" s="19">
        <v>0.3983244478293983</v>
      </c>
      <c r="G30" s="20">
        <v>653</v>
      </c>
      <c r="H30" s="18">
        <v>62270.48392036754</v>
      </c>
      <c r="I30" s="19">
        <v>0.16539050535987748</v>
      </c>
      <c r="J30" s="20">
        <v>660</v>
      </c>
      <c r="K30" s="18">
        <v>93988.41212121212</v>
      </c>
      <c r="L30" s="19">
        <v>0.6287878787878788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ht="11.25" thickBot="1">
      <c r="B31" s="23" t="s">
        <v>24</v>
      </c>
      <c r="C31" s="24">
        <v>719</v>
      </c>
      <c r="D31" s="25">
        <v>0.008238327126897737</v>
      </c>
      <c r="E31" s="26">
        <v>71303.74408901251</v>
      </c>
      <c r="F31" s="27">
        <v>0.12378303198887343</v>
      </c>
      <c r="G31" s="28">
        <v>609</v>
      </c>
      <c r="H31" s="26">
        <v>60835.46962233169</v>
      </c>
      <c r="I31" s="27">
        <v>0.06403940886699508</v>
      </c>
      <c r="J31" s="28">
        <v>110</v>
      </c>
      <c r="K31" s="26">
        <v>129259.91818181818</v>
      </c>
      <c r="L31" s="27">
        <v>0.45454545454545453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53" ht="11.25" thickBot="1">
      <c r="B32" s="35" t="s">
        <v>10</v>
      </c>
      <c r="C32" s="30">
        <v>162759</v>
      </c>
      <c r="D32" s="31">
        <v>0.11395175433990401</v>
      </c>
      <c r="E32" s="32">
        <v>53548.234604537996</v>
      </c>
      <c r="F32" s="33">
        <v>0.4223668122807341</v>
      </c>
      <c r="G32" s="34">
        <v>55516</v>
      </c>
      <c r="H32" s="32">
        <v>58825.96156063117</v>
      </c>
      <c r="I32" s="33">
        <v>0.3205562360400605</v>
      </c>
      <c r="J32" s="34">
        <v>107243</v>
      </c>
      <c r="K32" s="32">
        <v>50816.1375008159</v>
      </c>
      <c r="L32" s="33">
        <v>0.47507063398077265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11.25" thickBot="1">
      <c r="B33" s="66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10.5">
      <c r="B34" s="36" t="s">
        <v>14</v>
      </c>
      <c r="C34" s="37">
        <v>2428</v>
      </c>
      <c r="D34" s="38"/>
      <c r="E34" s="39">
        <v>3651.736058194263</v>
      </c>
      <c r="F34" s="40">
        <v>-0.008533579915180167</v>
      </c>
      <c r="G34" s="41">
        <v>377</v>
      </c>
      <c r="H34" s="39">
        <v>3926.944867551043</v>
      </c>
      <c r="I34" s="40">
        <v>0.006730298580518851</v>
      </c>
      <c r="J34" s="41">
        <v>2051</v>
      </c>
      <c r="K34" s="39">
        <v>3629.6491703392785</v>
      </c>
      <c r="L34" s="40">
        <v>-0.010987193027017637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0.5">
      <c r="B35" s="36" t="s">
        <v>15</v>
      </c>
      <c r="C35" s="42">
        <v>13207</v>
      </c>
      <c r="D35" s="39"/>
      <c r="E35" s="39">
        <v>7778.937749788631</v>
      </c>
      <c r="F35" s="40">
        <v>-0.023574313594620644</v>
      </c>
      <c r="G35" s="41">
        <v>4393</v>
      </c>
      <c r="H35" s="39">
        <v>6369.833112697292</v>
      </c>
      <c r="I35" s="40">
        <v>-0.1095915006101848</v>
      </c>
      <c r="J35" s="41">
        <v>8814</v>
      </c>
      <c r="K35" s="39">
        <v>7312.508219338059</v>
      </c>
      <c r="L35" s="40">
        <v>-0.00043873324363088995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10.5">
      <c r="B36" s="36" t="s">
        <v>16</v>
      </c>
      <c r="C36" s="42">
        <v>25333</v>
      </c>
      <c r="D36" s="39"/>
      <c r="E36" s="39">
        <v>9603.356127501851</v>
      </c>
      <c r="F36" s="40">
        <v>-0.10212100671096169</v>
      </c>
      <c r="G36" s="41">
        <v>11068</v>
      </c>
      <c r="H36" s="39">
        <v>3876.4302508480177</v>
      </c>
      <c r="I36" s="40">
        <v>-0.18531362636304274</v>
      </c>
      <c r="J36" s="41">
        <v>14265</v>
      </c>
      <c r="K36" s="39">
        <v>11617.915471334032</v>
      </c>
      <c r="L36" s="40">
        <v>-0.05318140240604102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0.5">
      <c r="B37" s="36" t="s">
        <v>17</v>
      </c>
      <c r="C37" s="42">
        <v>7830</v>
      </c>
      <c r="D37" s="39"/>
      <c r="E37" s="39">
        <v>5678.063840322087</v>
      </c>
      <c r="F37" s="40">
        <v>-0.16044727237157774</v>
      </c>
      <c r="G37" s="41">
        <v>2894</v>
      </c>
      <c r="H37" s="39">
        <v>-711.8656749547008</v>
      </c>
      <c r="I37" s="40">
        <v>-0.26024686033776206</v>
      </c>
      <c r="J37" s="41">
        <v>4936</v>
      </c>
      <c r="K37" s="39">
        <v>9088.439395283174</v>
      </c>
      <c r="L37" s="40">
        <v>-0.10465044176319116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0.5">
      <c r="B38" s="36" t="s">
        <v>18</v>
      </c>
      <c r="C38" s="42">
        <v>2143</v>
      </c>
      <c r="D38" s="39"/>
      <c r="E38" s="39">
        <v>5252.128692788523</v>
      </c>
      <c r="F38" s="40">
        <v>-0.2150430518996871</v>
      </c>
      <c r="G38" s="41">
        <v>792</v>
      </c>
      <c r="H38" s="39">
        <v>355.6901804818626</v>
      </c>
      <c r="I38" s="40">
        <v>-0.24885597882583999</v>
      </c>
      <c r="J38" s="41">
        <v>1351</v>
      </c>
      <c r="K38" s="39">
        <v>7728.14334046343</v>
      </c>
      <c r="L38" s="40">
        <v>-0.19626729147412003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0.5">
      <c r="B39" s="36" t="s">
        <v>19</v>
      </c>
      <c r="C39" s="42">
        <v>202</v>
      </c>
      <c r="D39" s="39"/>
      <c r="E39" s="39">
        <v>3883.2967464839603</v>
      </c>
      <c r="F39" s="40">
        <v>-0.3020982499490492</v>
      </c>
      <c r="G39" s="41">
        <v>504</v>
      </c>
      <c r="H39" s="39">
        <v>1356.5146099269696</v>
      </c>
      <c r="I39" s="40">
        <v>-0.18753543840087894</v>
      </c>
      <c r="J39" s="41">
        <v>-302</v>
      </c>
      <c r="K39" s="39">
        <v>5132.152159912839</v>
      </c>
      <c r="L39" s="40">
        <v>-0.3358277543878849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0.5">
      <c r="B40" s="36" t="s">
        <v>20</v>
      </c>
      <c r="C40" s="42">
        <v>-312</v>
      </c>
      <c r="D40" s="39"/>
      <c r="E40" s="39">
        <v>-477.4734219562815</v>
      </c>
      <c r="F40" s="40">
        <v>-0.3734128504021824</v>
      </c>
      <c r="G40" s="41">
        <v>229</v>
      </c>
      <c r="H40" s="39">
        <v>-1497.3054826058287</v>
      </c>
      <c r="I40" s="40">
        <v>-0.16213885600259492</v>
      </c>
      <c r="J40" s="41">
        <v>-541</v>
      </c>
      <c r="K40" s="39">
        <v>218.13214450751548</v>
      </c>
      <c r="L40" s="40">
        <v>-0.44815131969634914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0.5">
      <c r="B41" s="36" t="s">
        <v>21</v>
      </c>
      <c r="C41" s="42">
        <v>-979</v>
      </c>
      <c r="D41" s="39"/>
      <c r="E41" s="39">
        <v>26.066610197798582</v>
      </c>
      <c r="F41" s="40">
        <v>-0.3732020133238798</v>
      </c>
      <c r="G41" s="41">
        <v>-61</v>
      </c>
      <c r="H41" s="39">
        <v>-482.69464300438995</v>
      </c>
      <c r="I41" s="40">
        <v>-0.12945417022990857</v>
      </c>
      <c r="J41" s="41">
        <v>-918</v>
      </c>
      <c r="K41" s="39">
        <v>637.3693191248894</v>
      </c>
      <c r="L41" s="40">
        <v>-0.4536955466470466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0.5">
      <c r="B42" s="36" t="s">
        <v>22</v>
      </c>
      <c r="C42" s="42">
        <v>-1529</v>
      </c>
      <c r="D42" s="39"/>
      <c r="E42" s="39">
        <v>623.2832138984377</v>
      </c>
      <c r="F42" s="40">
        <v>-0.2701120431554096</v>
      </c>
      <c r="G42" s="41">
        <v>-353</v>
      </c>
      <c r="H42" s="39">
        <v>-445.83557539111644</v>
      </c>
      <c r="I42" s="40">
        <v>-0.0769164486809008</v>
      </c>
      <c r="J42" s="41">
        <v>-1176</v>
      </c>
      <c r="K42" s="39">
        <v>1972.798535524198</v>
      </c>
      <c r="L42" s="40">
        <v>-0.3316895186954264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0.5">
      <c r="B43" s="36" t="s">
        <v>23</v>
      </c>
      <c r="C43" s="42">
        <v>-2629</v>
      </c>
      <c r="D43" s="39"/>
      <c r="E43" s="39">
        <v>-4182.6258267730445</v>
      </c>
      <c r="F43" s="40">
        <v>-0.26123922543290506</v>
      </c>
      <c r="G43" s="41">
        <v>-1037</v>
      </c>
      <c r="H43" s="39">
        <v>-8746.60957075673</v>
      </c>
      <c r="I43" s="40">
        <v>-0.08668050055728227</v>
      </c>
      <c r="J43" s="41">
        <v>-1592</v>
      </c>
      <c r="K43" s="39">
        <v>3052.0897411055485</v>
      </c>
      <c r="L43" s="40">
        <v>-0.3365762419936488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1.25" thickBot="1">
      <c r="B44" s="43" t="s">
        <v>24</v>
      </c>
      <c r="C44" s="44">
        <v>-3815</v>
      </c>
      <c r="D44" s="45"/>
      <c r="E44" s="45">
        <v>-32705.29869881281</v>
      </c>
      <c r="F44" s="46">
        <v>-0.38525975583644634</v>
      </c>
      <c r="G44" s="47">
        <v>-890</v>
      </c>
      <c r="H44" s="45">
        <v>-23025.143453051896</v>
      </c>
      <c r="I44" s="46">
        <v>-0.014012625822798122</v>
      </c>
      <c r="J44" s="47">
        <v>-2925</v>
      </c>
      <c r="K44" s="45">
        <v>15299.476336678155</v>
      </c>
      <c r="L44" s="46">
        <v>-0.267365583345814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1.25" thickBot="1">
      <c r="B45" s="35" t="s">
        <v>10</v>
      </c>
      <c r="C45" s="48">
        <v>41879</v>
      </c>
      <c r="D45" s="49"/>
      <c r="E45" s="49">
        <v>-337.6425463554551</v>
      </c>
      <c r="F45" s="50">
        <v>-0.25837441869213157</v>
      </c>
      <c r="G45" s="51">
        <v>17916</v>
      </c>
      <c r="H45" s="49">
        <v>-2094.931737241168</v>
      </c>
      <c r="I45" s="50">
        <v>-0.2239118490663225</v>
      </c>
      <c r="J45" s="51">
        <v>23963</v>
      </c>
      <c r="K45" s="49">
        <v>106.49244798209111</v>
      </c>
      <c r="L45" s="50">
        <v>-0.2671964169318114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1" ht="11.25" thickBot="1">
      <c r="B46" s="66" t="s">
        <v>82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0.5">
      <c r="B47" s="36" t="s">
        <v>14</v>
      </c>
      <c r="C47" s="16">
        <v>117</v>
      </c>
      <c r="D47" s="17">
        <v>0.01432594587976001</v>
      </c>
      <c r="E47" s="18">
        <v>25079.97435897436</v>
      </c>
      <c r="F47" s="19">
        <v>0.1111111111111111</v>
      </c>
      <c r="G47" s="20">
        <v>24</v>
      </c>
      <c r="H47" s="18">
        <v>20684.375</v>
      </c>
      <c r="I47" s="19">
        <v>0.25</v>
      </c>
      <c r="J47" s="20">
        <v>93</v>
      </c>
      <c r="K47" s="18">
        <v>26214.322580645163</v>
      </c>
      <c r="L47" s="19">
        <v>0.07526881720430108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0.5">
      <c r="B48" s="36" t="s">
        <v>15</v>
      </c>
      <c r="C48" s="21">
        <v>4570</v>
      </c>
      <c r="D48" s="22">
        <v>0.06290260419534217</v>
      </c>
      <c r="E48" s="18">
        <v>38780.43807439825</v>
      </c>
      <c r="F48" s="19">
        <v>0.1612691466083151</v>
      </c>
      <c r="G48" s="20">
        <v>712</v>
      </c>
      <c r="H48" s="18">
        <v>47622.13904494382</v>
      </c>
      <c r="I48" s="19">
        <v>0.17415730337078653</v>
      </c>
      <c r="J48" s="20">
        <v>3858</v>
      </c>
      <c r="K48" s="18">
        <v>37148.68818040435</v>
      </c>
      <c r="L48" s="19">
        <v>0.15889061689994816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0.5">
      <c r="B49" s="36" t="s">
        <v>16</v>
      </c>
      <c r="C49" s="21">
        <v>16375</v>
      </c>
      <c r="D49" s="22">
        <v>0.08542973111155167</v>
      </c>
      <c r="E49" s="18">
        <v>60132.21642748092</v>
      </c>
      <c r="F49" s="19">
        <v>0.30393893129770994</v>
      </c>
      <c r="G49" s="20">
        <v>5254</v>
      </c>
      <c r="H49" s="18">
        <v>65009.10677578987</v>
      </c>
      <c r="I49" s="19">
        <v>0.24457556147696993</v>
      </c>
      <c r="J49" s="20">
        <v>11121</v>
      </c>
      <c r="K49" s="18">
        <v>57828.180649222195</v>
      </c>
      <c r="L49" s="19">
        <v>0.3319845337649492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0.5">
      <c r="B50" s="36" t="s">
        <v>17</v>
      </c>
      <c r="C50" s="21">
        <v>20847</v>
      </c>
      <c r="D50" s="22">
        <v>0.09424545318920971</v>
      </c>
      <c r="E50" s="18">
        <v>75887.83009545738</v>
      </c>
      <c r="F50" s="19">
        <v>0.5926512207991558</v>
      </c>
      <c r="G50" s="20">
        <v>6784</v>
      </c>
      <c r="H50" s="18">
        <v>79112.10627948113</v>
      </c>
      <c r="I50" s="19">
        <v>0.47921580188679247</v>
      </c>
      <c r="J50" s="20">
        <v>14063</v>
      </c>
      <c r="K50" s="18">
        <v>74332.43724667568</v>
      </c>
      <c r="L50" s="19">
        <v>0.6473725378653203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0.5">
      <c r="B51" s="36" t="s">
        <v>18</v>
      </c>
      <c r="C51" s="21">
        <v>16690</v>
      </c>
      <c r="D51" s="22">
        <v>0.07784587542794243</v>
      </c>
      <c r="E51" s="18">
        <v>84484.76614739365</v>
      </c>
      <c r="F51" s="19">
        <v>1.0460754943079689</v>
      </c>
      <c r="G51" s="20">
        <v>4885</v>
      </c>
      <c r="H51" s="18">
        <v>84869.8945752303</v>
      </c>
      <c r="I51" s="19">
        <v>0.8505629477993859</v>
      </c>
      <c r="J51" s="20">
        <v>11805</v>
      </c>
      <c r="K51" s="18">
        <v>84325.3970351546</v>
      </c>
      <c r="L51" s="19">
        <v>1.1269800931808556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ht="10.5">
      <c r="B52" s="36" t="s">
        <v>19</v>
      </c>
      <c r="C52" s="21">
        <v>11557</v>
      </c>
      <c r="D52" s="22">
        <v>0.06567111596006432</v>
      </c>
      <c r="E52" s="18">
        <v>87444.8912347495</v>
      </c>
      <c r="F52" s="19">
        <v>1.4097084018343862</v>
      </c>
      <c r="G52" s="20">
        <v>3411</v>
      </c>
      <c r="H52" s="18">
        <v>80475.3626502492</v>
      </c>
      <c r="I52" s="19">
        <v>0.9856347112283788</v>
      </c>
      <c r="J52" s="20">
        <v>8146</v>
      </c>
      <c r="K52" s="18">
        <v>90363.26368769948</v>
      </c>
      <c r="L52" s="19">
        <v>1.5872821016449792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ht="10.5">
      <c r="B53" s="36" t="s">
        <v>20</v>
      </c>
      <c r="C53" s="21">
        <v>8634</v>
      </c>
      <c r="D53" s="22">
        <v>0.053914987417338474</v>
      </c>
      <c r="E53" s="18">
        <v>90387.8779244846</v>
      </c>
      <c r="F53" s="19">
        <v>1.568102849200834</v>
      </c>
      <c r="G53" s="20">
        <v>2520</v>
      </c>
      <c r="H53" s="18">
        <v>80306.9615079365</v>
      </c>
      <c r="I53" s="19">
        <v>0.9591269841269842</v>
      </c>
      <c r="J53" s="20">
        <v>6114</v>
      </c>
      <c r="K53" s="18">
        <v>94542.91707556428</v>
      </c>
      <c r="L53" s="19">
        <v>1.8191036964344127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ht="10.5">
      <c r="B54" s="36" t="s">
        <v>21</v>
      </c>
      <c r="C54" s="21">
        <v>5881</v>
      </c>
      <c r="D54" s="22">
        <v>0.04551082632988191</v>
      </c>
      <c r="E54" s="18">
        <v>92912.71926543105</v>
      </c>
      <c r="F54" s="19">
        <v>1.4968542764835913</v>
      </c>
      <c r="G54" s="20">
        <v>1907</v>
      </c>
      <c r="H54" s="18">
        <v>82736.62768746723</v>
      </c>
      <c r="I54" s="19">
        <v>0.8678552700576823</v>
      </c>
      <c r="J54" s="20">
        <v>3974</v>
      </c>
      <c r="K54" s="18">
        <v>97795.91167589331</v>
      </c>
      <c r="L54" s="19">
        <v>1.7986914947156518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ht="10.5">
      <c r="B55" s="36" t="s">
        <v>22</v>
      </c>
      <c r="C55" s="21">
        <v>3208</v>
      </c>
      <c r="D55" s="22">
        <v>0.03225709143196147</v>
      </c>
      <c r="E55" s="18">
        <v>98899.54862842892</v>
      </c>
      <c r="F55" s="19">
        <v>1.2253740648379052</v>
      </c>
      <c r="G55" s="20">
        <v>1131</v>
      </c>
      <c r="H55" s="18">
        <v>86183.32360742705</v>
      </c>
      <c r="I55" s="19">
        <v>0.6419098143236074</v>
      </c>
      <c r="J55" s="20">
        <v>2077</v>
      </c>
      <c r="K55" s="18">
        <v>105823.98314877227</v>
      </c>
      <c r="L55" s="19">
        <v>1.5430909966297544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ht="10.5">
      <c r="B56" s="36" t="s">
        <v>23</v>
      </c>
      <c r="C56" s="21">
        <v>1008</v>
      </c>
      <c r="D56" s="22">
        <v>0.014791119458832852</v>
      </c>
      <c r="E56" s="18">
        <v>105671.56349206349</v>
      </c>
      <c r="F56" s="19">
        <v>0.9236111111111112</v>
      </c>
      <c r="G56" s="20">
        <v>297</v>
      </c>
      <c r="H56" s="18">
        <v>86776.6835016835</v>
      </c>
      <c r="I56" s="19">
        <v>0.3468013468013468</v>
      </c>
      <c r="J56" s="20">
        <v>711</v>
      </c>
      <c r="K56" s="18">
        <v>113564.36146272856</v>
      </c>
      <c r="L56" s="19">
        <v>1.1645569620253164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ht="11.25" thickBot="1">
      <c r="B57" s="43" t="s">
        <v>24</v>
      </c>
      <c r="C57" s="24">
        <v>49</v>
      </c>
      <c r="D57" s="25">
        <v>0.0005614437124033229</v>
      </c>
      <c r="E57" s="26">
        <v>123165.14285714286</v>
      </c>
      <c r="F57" s="27">
        <v>0.7959183673469388</v>
      </c>
      <c r="G57" s="28">
        <v>15</v>
      </c>
      <c r="H57" s="26">
        <v>86027.06666666667</v>
      </c>
      <c r="I57" s="27">
        <v>0.13333333333333333</v>
      </c>
      <c r="J57" s="28">
        <v>34</v>
      </c>
      <c r="K57" s="26">
        <v>139549.58823529413</v>
      </c>
      <c r="L57" s="27">
        <v>1.088235294117647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ht="11.25" thickBot="1">
      <c r="B58" s="35" t="s">
        <v>10</v>
      </c>
      <c r="C58" s="30">
        <v>88936</v>
      </c>
      <c r="D58" s="31">
        <v>0.06226637681463823</v>
      </c>
      <c r="E58" s="32">
        <v>77855.551992444</v>
      </c>
      <c r="F58" s="33">
        <v>0.8891337591076729</v>
      </c>
      <c r="G58" s="34">
        <v>26940</v>
      </c>
      <c r="H58" s="32">
        <v>77447.56395694135</v>
      </c>
      <c r="I58" s="33">
        <v>0.6342242019302153</v>
      </c>
      <c r="J58" s="34">
        <v>61996</v>
      </c>
      <c r="K58" s="32">
        <v>78032.84081231047</v>
      </c>
      <c r="L58" s="33">
        <v>0.9999032195625525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3" ht="11.25" thickBot="1">
      <c r="B59" s="66" t="s">
        <v>83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0.5">
      <c r="B60" s="15" t="s">
        <v>14</v>
      </c>
      <c r="C60" s="16">
        <v>8167</v>
      </c>
      <c r="D60" s="17">
        <v>1</v>
      </c>
      <c r="E60" s="18">
        <v>25502.478633525163</v>
      </c>
      <c r="F60" s="19">
        <v>0.0618342108485368</v>
      </c>
      <c r="G60" s="20">
        <v>1910</v>
      </c>
      <c r="H60" s="18">
        <v>25494.439790575918</v>
      </c>
      <c r="I60" s="19">
        <v>0.08638743455497382</v>
      </c>
      <c r="J60" s="20">
        <v>6257</v>
      </c>
      <c r="K60" s="18">
        <v>25504.932555537798</v>
      </c>
      <c r="L60" s="19">
        <v>0.05433914016301742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0.5">
      <c r="B61" s="15" t="s">
        <v>15</v>
      </c>
      <c r="C61" s="21">
        <v>72652</v>
      </c>
      <c r="D61" s="22">
        <v>1</v>
      </c>
      <c r="E61" s="18">
        <v>35195.42257611628</v>
      </c>
      <c r="F61" s="19">
        <v>0.15882563453174034</v>
      </c>
      <c r="G61" s="20">
        <v>16168</v>
      </c>
      <c r="H61" s="18">
        <v>45755.41235774369</v>
      </c>
      <c r="I61" s="19">
        <v>0.17676892627412172</v>
      </c>
      <c r="J61" s="20">
        <v>56484</v>
      </c>
      <c r="K61" s="18">
        <v>32172.727391827775</v>
      </c>
      <c r="L61" s="19">
        <v>0.15368954040082147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0.5">
      <c r="B62" s="15" t="s">
        <v>16</v>
      </c>
      <c r="C62" s="21">
        <v>191678</v>
      </c>
      <c r="D62" s="22">
        <v>1</v>
      </c>
      <c r="E62" s="18">
        <v>54170.897974728454</v>
      </c>
      <c r="F62" s="19">
        <v>0.3127693319003746</v>
      </c>
      <c r="G62" s="20">
        <v>69772</v>
      </c>
      <c r="H62" s="18">
        <v>61940.88052513902</v>
      </c>
      <c r="I62" s="19">
        <v>0.25869976494869</v>
      </c>
      <c r="J62" s="20">
        <v>121906</v>
      </c>
      <c r="K62" s="18">
        <v>49723.805768378916</v>
      </c>
      <c r="L62" s="19">
        <v>0.3437156497629321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0.5">
      <c r="B63" s="15" t="s">
        <v>17</v>
      </c>
      <c r="C63" s="21">
        <v>221199</v>
      </c>
      <c r="D63" s="22">
        <v>1</v>
      </c>
      <c r="E63" s="18">
        <v>72186.71485856627</v>
      </c>
      <c r="F63" s="19">
        <v>0.6572045985741346</v>
      </c>
      <c r="G63" s="20">
        <v>80824</v>
      </c>
      <c r="H63" s="18">
        <v>79575.26446352569</v>
      </c>
      <c r="I63" s="19">
        <v>0.5429080471147184</v>
      </c>
      <c r="J63" s="20">
        <v>140375</v>
      </c>
      <c r="K63" s="18">
        <v>67932.59458593055</v>
      </c>
      <c r="L63" s="19">
        <v>0.723013357079252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0.5">
      <c r="B64" s="15" t="s">
        <v>18</v>
      </c>
      <c r="C64" s="21">
        <v>214398</v>
      </c>
      <c r="D64" s="22">
        <v>1</v>
      </c>
      <c r="E64" s="18">
        <v>83136.31576320675</v>
      </c>
      <c r="F64" s="19">
        <v>1.1161344788664074</v>
      </c>
      <c r="G64" s="20">
        <v>76220</v>
      </c>
      <c r="H64" s="18">
        <v>84168.03769351877</v>
      </c>
      <c r="I64" s="19">
        <v>0.8583705064287589</v>
      </c>
      <c r="J64" s="20">
        <v>138178</v>
      </c>
      <c r="K64" s="18">
        <v>82567.21036633907</v>
      </c>
      <c r="L64" s="19">
        <v>1.2583189798665488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0.5">
      <c r="B65" s="15" t="s">
        <v>19</v>
      </c>
      <c r="C65" s="21">
        <v>175983</v>
      </c>
      <c r="D65" s="22">
        <v>1</v>
      </c>
      <c r="E65" s="18">
        <v>89253.5091400874</v>
      </c>
      <c r="F65" s="19">
        <v>1.4661529806856344</v>
      </c>
      <c r="G65" s="20">
        <v>60962</v>
      </c>
      <c r="H65" s="18">
        <v>80862.80733899807</v>
      </c>
      <c r="I65" s="19">
        <v>0.967028640792625</v>
      </c>
      <c r="J65" s="20">
        <v>115021</v>
      </c>
      <c r="K65" s="18">
        <v>93700.6445605585</v>
      </c>
      <c r="L65" s="19">
        <v>1.7306926561236644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2:12" ht="10.5">
      <c r="B66" s="15" t="s">
        <v>20</v>
      </c>
      <c r="C66" s="21">
        <v>160141</v>
      </c>
      <c r="D66" s="22">
        <v>1</v>
      </c>
      <c r="E66" s="18">
        <v>95326.37698653062</v>
      </c>
      <c r="F66" s="19">
        <v>1.6204407366008704</v>
      </c>
      <c r="G66" s="20">
        <v>55627</v>
      </c>
      <c r="H66" s="18">
        <v>82768.9537454833</v>
      </c>
      <c r="I66" s="19">
        <v>0.94328293814155</v>
      </c>
      <c r="J66" s="20">
        <v>104514</v>
      </c>
      <c r="K66" s="18">
        <v>102009.99623973822</v>
      </c>
      <c r="L66" s="19">
        <v>1.9808542396233997</v>
      </c>
    </row>
    <row r="67" spans="2:12" ht="10.5">
      <c r="B67" s="15" t="s">
        <v>21</v>
      </c>
      <c r="C67" s="21">
        <v>129222</v>
      </c>
      <c r="D67" s="22">
        <v>1</v>
      </c>
      <c r="E67" s="18">
        <v>101544.19156954698</v>
      </c>
      <c r="F67" s="19">
        <v>1.5058117038894305</v>
      </c>
      <c r="G67" s="20">
        <v>46799</v>
      </c>
      <c r="H67" s="18">
        <v>86867.77061475672</v>
      </c>
      <c r="I67" s="19">
        <v>0.7983717600803436</v>
      </c>
      <c r="J67" s="20">
        <v>82423</v>
      </c>
      <c r="K67" s="18">
        <v>109877.3246059959</v>
      </c>
      <c r="L67" s="19">
        <v>1.9074894143624959</v>
      </c>
    </row>
    <row r="68" spans="2:12" ht="10.5">
      <c r="B68" s="15" t="s">
        <v>22</v>
      </c>
      <c r="C68" s="21">
        <v>99451</v>
      </c>
      <c r="D68" s="22">
        <v>1</v>
      </c>
      <c r="E68" s="18">
        <v>104649.32704547969</v>
      </c>
      <c r="F68" s="19">
        <v>1.1552825009301062</v>
      </c>
      <c r="G68" s="20">
        <v>38258</v>
      </c>
      <c r="H68" s="18">
        <v>88623.65390245177</v>
      </c>
      <c r="I68" s="19">
        <v>0.5456636520466308</v>
      </c>
      <c r="J68" s="20">
        <v>61193</v>
      </c>
      <c r="K68" s="18">
        <v>114668.61361593647</v>
      </c>
      <c r="L68" s="19">
        <v>1.536417564100469</v>
      </c>
    </row>
    <row r="69" spans="2:12" ht="10.5">
      <c r="B69" s="15" t="s">
        <v>23</v>
      </c>
      <c r="C69" s="21">
        <v>68149</v>
      </c>
      <c r="D69" s="22">
        <v>1</v>
      </c>
      <c r="E69" s="18">
        <v>110952.6846468767</v>
      </c>
      <c r="F69" s="19">
        <v>0.832924914525525</v>
      </c>
      <c r="G69" s="20">
        <v>24175</v>
      </c>
      <c r="H69" s="18">
        <v>90177.21919338159</v>
      </c>
      <c r="I69" s="19">
        <v>0.28504653567735266</v>
      </c>
      <c r="J69" s="20">
        <v>43974</v>
      </c>
      <c r="K69" s="18">
        <v>122374.13544367126</v>
      </c>
      <c r="L69" s="19">
        <v>1.1341247100559422</v>
      </c>
    </row>
    <row r="70" spans="2:12" ht="11.25" thickBot="1">
      <c r="B70" s="23" t="s">
        <v>24</v>
      </c>
      <c r="C70" s="24">
        <v>87275</v>
      </c>
      <c r="D70" s="25">
        <v>1</v>
      </c>
      <c r="E70" s="26">
        <v>128079.99758235463</v>
      </c>
      <c r="F70" s="27">
        <v>0.47366370667430535</v>
      </c>
      <c r="G70" s="28">
        <v>34808</v>
      </c>
      <c r="H70" s="26">
        <v>99633.70113192369</v>
      </c>
      <c r="I70" s="27">
        <v>0.08569868995633188</v>
      </c>
      <c r="J70" s="28">
        <v>52467</v>
      </c>
      <c r="K70" s="26">
        <v>146952.02546362474</v>
      </c>
      <c r="L70" s="27">
        <v>0.7310499933291402</v>
      </c>
    </row>
    <row r="71" spans="2:12" ht="11.25" thickBot="1">
      <c r="B71" s="52" t="s">
        <v>11</v>
      </c>
      <c r="C71" s="53">
        <v>1428315</v>
      </c>
      <c r="D71" s="31">
        <v>1</v>
      </c>
      <c r="E71" s="54">
        <v>84142.5292116935</v>
      </c>
      <c r="F71" s="55">
        <v>0.967407049565397</v>
      </c>
      <c r="G71" s="56">
        <v>505523</v>
      </c>
      <c r="H71" s="54">
        <v>80302.58910672709</v>
      </c>
      <c r="I71" s="55">
        <v>0.6130581595693965</v>
      </c>
      <c r="J71" s="56">
        <v>922792</v>
      </c>
      <c r="K71" s="54">
        <v>86246.12139897181</v>
      </c>
      <c r="L71" s="55">
        <v>1.1615261077252512</v>
      </c>
    </row>
    <row r="72" spans="2:12" ht="10.5">
      <c r="B72" s="59" t="s">
        <v>12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ht="10.5">
      <c r="B73" s="7" t="s">
        <v>84</v>
      </c>
    </row>
    <row r="74" spans="3:10" ht="10.5">
      <c r="C74" s="57"/>
      <c r="D74" s="57"/>
      <c r="G74" s="57"/>
      <c r="J74" s="57"/>
    </row>
    <row r="76" spans="3:11" ht="10.5">
      <c r="C76" s="58"/>
      <c r="D76" s="58"/>
      <c r="E76" s="57"/>
      <c r="G76" s="58"/>
      <c r="H76" s="57"/>
      <c r="J76" s="58"/>
      <c r="K76" s="57"/>
    </row>
    <row r="77" spans="3:11" ht="10.5">
      <c r="C77" s="58"/>
      <c r="D77" s="58"/>
      <c r="E77" s="57"/>
      <c r="G77" s="58"/>
      <c r="H77" s="57"/>
      <c r="J77" s="58"/>
      <c r="K77" s="57"/>
    </row>
    <row r="78" spans="3:11" ht="10.5">
      <c r="C78" s="58"/>
      <c r="D78" s="58"/>
      <c r="E78" s="57"/>
      <c r="G78" s="58"/>
      <c r="H78" s="57"/>
      <c r="J78" s="58"/>
      <c r="K78" s="57"/>
    </row>
  </sheetData>
  <sheetProtection/>
  <mergeCells count="12">
    <mergeCell ref="B2:L2"/>
    <mergeCell ref="B3:L3"/>
    <mergeCell ref="B5:B6"/>
    <mergeCell ref="C5:F5"/>
    <mergeCell ref="G5:I5"/>
    <mergeCell ref="J5:L5"/>
    <mergeCell ref="B7:L7"/>
    <mergeCell ref="B20:L20"/>
    <mergeCell ref="B33:L33"/>
    <mergeCell ref="B46:L46"/>
    <mergeCell ref="B59:L59"/>
    <mergeCell ref="B72:L72"/>
  </mergeCells>
  <printOptions horizontalCentered="1" verticalCentered="1"/>
  <pageMargins left="0.03937007874015748" right="0.03937007874015748" top="0.2362204724409449" bottom="0.1968503937007874" header="0" footer="0"/>
  <pageSetup fitToHeight="1" fitToWidth="1" horizontalDpi="1200" verticalDpi="12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jneira</cp:lastModifiedBy>
  <dcterms:created xsi:type="dcterms:W3CDTF">2010-08-04T21:41:41Z</dcterms:created>
  <dcterms:modified xsi:type="dcterms:W3CDTF">2011-02-08T14:00:29Z</dcterms:modified>
  <cp:category/>
  <cp:version/>
  <cp:contentType/>
  <cp:contentStatus/>
</cp:coreProperties>
</file>