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7" activeTab="0"/>
  </bookViews>
  <sheets>
    <sheet name="Presentacion" sheetId="1" r:id="rId1"/>
    <sheet name="Prestaciones_comparadas carga" sheetId="2" r:id="rId2"/>
    <sheet name="Prestaciones_comparadas" sheetId="3" r:id="rId3"/>
    <sheet name="Tasas_por_cotizante" sheetId="4" r:id="rId4"/>
    <sheet name="Prestaciones_por_tipo" sheetId="5" r:id="rId5"/>
    <sheet name="Prestaciones_por_tipo_sexo" sheetId="6" r:id="rId6"/>
    <sheet name="prestaciones_sexo_y_edad" sheetId="7" r:id="rId7"/>
    <sheet name="Prestaciones x sexo Frecuencia" sheetId="8" r:id="rId8"/>
    <sheet name="Prestaciones x sexo Facturado" sheetId="9" r:id="rId9"/>
    <sheet name="Prestaciones sexo Bonificado" sheetId="10" r:id="rId10"/>
    <sheet name="tipo privado" sheetId="11" r:id="rId11"/>
    <sheet name="tipo publico" sheetId="12" r:id="rId12"/>
    <sheet name="sexo privado" sheetId="13" r:id="rId13"/>
    <sheet name="sexo publico" sheetId="14" r:id="rId14"/>
  </sheets>
  <externalReferences>
    <externalReference r:id="rId17"/>
  </externalReferences>
  <definedNames>
    <definedName name="__123Graph_A" localSheetId="2" hidden="1">'Prestaciones_comparadas'!#REF!</definedName>
    <definedName name="__123Graph_A" localSheetId="1" hidden="1">'Prestaciones_comparadas carga'!#REF!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'Prestaciones_comparadas'!#REF!</definedName>
    <definedName name="__123Graph_Apm93" localSheetId="1" hidden="1">'Prestaciones_comparadas carga'!#REF!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'Prestaciones_comparadas'!#REF!</definedName>
    <definedName name="__123Graph_Bpm93" localSheetId="1" hidden="1">'Prestaciones_comparadas carga'!#REF!</definedName>
    <definedName name="__123Graph_CINGRESO1" hidden="1">#REF!</definedName>
    <definedName name="__123Graph_X" localSheetId="2" hidden="1">'Prestaciones_comparadas'!#REF!</definedName>
    <definedName name="__123Graph_X" localSheetId="1" hidden="1">'Prestaciones_comparadas carga'!#REF!</definedName>
    <definedName name="__123Graph_XCOSTO" hidden="1">#REF!</definedName>
    <definedName name="__123Graph_Xpm93" localSheetId="2" hidden="1">'Prestaciones_comparadas'!#REF!</definedName>
    <definedName name="__123Graph_Xpm93" localSheetId="1" hidden="1">'Prestaciones_comparadas carga'!#REF!</definedName>
    <definedName name="_Fill" hidden="1">#REF!</definedName>
    <definedName name="_Key1" localSheetId="2" hidden="1">'Prestaciones_comparadas'!#REF!</definedName>
    <definedName name="_Key1" localSheetId="1" hidden="1">'Prestaciones_comparadas carga'!#REF!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2">'Prestaciones_comparadas'!#REF!</definedName>
    <definedName name="A_impresión_IM" localSheetId="1">'Prestaciones_comparadas carga'!#REF!</definedName>
    <definedName name="_xlnm.Print_Area" localSheetId="9">'Prestaciones sexo Bonificado'!#REF!,'Prestaciones sexo Bonificado'!#REF!</definedName>
    <definedName name="_xlnm.Print_Area" localSheetId="8">'Prestaciones x sexo Facturado'!#REF!,'Prestaciones x sexo Facturado'!#REF!</definedName>
    <definedName name="_xlnm.Print_Area" localSheetId="7">'Prestaciones x sexo Frecuencia'!#REF!,'Prestaciones x sexo Frecuencia'!#REF!</definedName>
    <definedName name="_xlnm.Print_Area" localSheetId="2">'Prestaciones_comparadas'!#REF!</definedName>
    <definedName name="_xlnm.Print_Area" localSheetId="1">'Prestaciones_comparadas carga'!#REF!</definedName>
    <definedName name="_xlnm.Print_Area" localSheetId="4">'Prestaciones_por_tipo'!#REF!</definedName>
    <definedName name="_xlnm.Print_Area" localSheetId="5">'Prestaciones_por_tipo_sexo'!#REF!,'Prestaciones_por_tipo_sexo'!#REF!</definedName>
    <definedName name="_xlnm.Print_Area" localSheetId="6">'prestaciones_sexo_y_edad'!#REF!,'prestaciones_sexo_y_edad'!#REF!</definedName>
    <definedName name="_xlnm.Print_Area" localSheetId="12">'sexo privado'!#REF!,'sexo privado'!#REF!</definedName>
    <definedName name="_xlnm.Print_Area" localSheetId="13">'sexo publico'!#REF!,'sexo publico'!#REF!</definedName>
    <definedName name="_xlnm.Print_Area" localSheetId="3">'Tasas_por_cotizante'!#REF!</definedName>
    <definedName name="_xlnm.Print_Area" localSheetId="10">'tipo privado'!#REF!,'tipo privado'!#REF!</definedName>
    <definedName name="_xlnm.Print_Area" localSheetId="11">'tipo publico'!#REF!,'tipo publico'!#REF!</definedName>
    <definedName name="sep" localSheetId="2" hidden="1">'Prestaciones_comparadas'!#REF!</definedName>
    <definedName name="sep" localSheetId="1" hidden="1">'Prestaciones_comparadas carga'!#REF!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<sst xmlns="http://schemas.openxmlformats.org/spreadsheetml/2006/main" count="1690" uniqueCount="220">
  <si>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</si>
  <si>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</si>
  <si>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</si>
  <si>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</si>
  <si>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</si>
  <si>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</si>
  <si>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</si>
  <si>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</si>
  <si>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</si>
  <si>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</si>
  <si>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</si>
  <si>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</si>
  <si>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</si>
  <si>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</si>
  <si>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</si>
  <si>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</si>
  <si>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</si>
  <si>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</si>
  <si>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</si>
  <si>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</si>
  <si>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</si>
  <si>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</si>
  <si>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</si>
  <si>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</si>
  <si>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</si>
  <si>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PRESTACIONES MEDICAS COMPARADAS DEL SISTEMA ISAPRE</t>
  </si>
  <si>
    <t>Fuente: Superintendencia de Isapres, Archivo Maestro de Prestaciones.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</si>
  <si>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</si>
  <si>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</si>
  <si>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</si>
  <si>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</si>
  <si>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</si>
  <si>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</si>
  <si>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</si>
  <si>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</si>
  <si>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</si>
  <si>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</si>
  <si>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</si>
  <si>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</si>
  <si>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</si>
  <si>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</si>
  <si>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</si>
  <si>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</si>
  <si>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</si>
  <si>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</si>
  <si>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</si>
  <si>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</si>
  <si>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</si>
  <si>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</si>
  <si>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</si>
  <si>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</si>
  <si>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</si>
  <si>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</si>
  <si>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</si>
  <si>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</si>
  <si>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</si>
  <si>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</si>
  <si>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</si>
  <si>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</si>
  <si>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</si>
  <si>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</si>
  <si>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</si>
  <si>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</si>
  <si>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</si>
  <si>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</si>
  <si>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</si>
  <si>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</si>
  <si>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</si>
  <si>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</si>
  <si>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</si>
  <si>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</si>
  <si>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</si>
  <si>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</si>
  <si>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</si>
  <si>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</si>
  <si>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</si>
  <si>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</si>
  <si>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</si>
  <si>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</si>
  <si>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</si>
  <si>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</si>
  <si>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</si>
  <si>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</si>
  <si>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</si>
  <si>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</si>
  <si>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</si>
  <si>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</si>
  <si>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</si>
  <si>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</si>
  <si>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</si>
  <si>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</si>
  <si>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</si>
  <si>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</si>
  <si>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</si>
  <si>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</si>
  <si>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</si>
  <si>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</si>
  <si>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</si>
  <si>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</si>
  <si>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</si>
  <si>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</si>
  <si>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</si>
  <si>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</si>
  <si>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</si>
  <si>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</si>
  <si>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</si>
  <si>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</si>
  <si>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</si>
  <si>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</si>
  <si>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</si>
  <si>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</si>
  <si>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</si>
  <si>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</si>
  <si>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</si>
  <si>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</si>
  <si>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</si>
  <si>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</si>
  <si>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</si>
  <si>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</si>
  <si>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</si>
  <si>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</si>
  <si>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</si>
  <si>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</si>
  <si>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</si>
  <si>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</si>
  <si>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</si>
  <si>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</si>
  <si>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</si>
  <si>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</si>
  <si>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</si>
  <si>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</si>
  <si>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</si>
  <si>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</si>
  <si>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</si>
  <si>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</si>
  <si>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</si>
  <si>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</si>
  <si>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</si>
  <si>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</si>
  <si>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</si>
  <si>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</si>
  <si>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</si>
  <si>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</si>
  <si>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</si>
  <si>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</si>
  <si>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</si>
  <si>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</si>
  <si>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</si>
  <si>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</si>
  <si>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</si>
  <si>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</si>
  <si>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</si>
  <si>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</si>
  <si>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(1)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</si>
  <si>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</si>
  <si>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</si>
  <si>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</si>
  <si>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</si>
  <si>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</si>
  <si>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</si>
  <si>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</si>
  <si>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</si>
  <si>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</si>
  <si>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</si>
  <si>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</si>
  <si>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</si>
  <si>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</si>
  <si>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</si>
  <si>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</si>
  <si>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</si>
  <si>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</si>
  <si>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</si>
  <si>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</si>
  <si>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</si>
  <si>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</si>
  <si>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</si>
  <si>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</si>
  <si>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</si>
  <si>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</si>
  <si>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</si>
  <si>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</si>
  <si>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</si>
  <si>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</si>
  <si>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</si>
  <si>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</si>
  <si>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</si>
  <si>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</si>
  <si>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</si>
  <si>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</si>
  <si>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</si>
  <si>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</si>
  <si>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</si>
  <si>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</si>
  <si>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</si>
  <si>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</si>
  <si>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</si>
  <si>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</si>
  <si>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</si>
  <si>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</si>
  <si>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3.7.2.</t>
  </si>
  <si>
    <t>Fuente: Superintendencia de Isapres, continúa en cuadro N° 3.8.2.</t>
  </si>
  <si>
    <t>Fuente: Superintendencia de Isapres, continúa en cuadro N° 3.9.2.</t>
  </si>
  <si>
    <t>Fuente: Superintendencia de Isapres, continúa en cuadro N° 3.10.2.</t>
  </si>
  <si>
    <t>Fuente: Superintendencia de Isapres, continúa en cuadro N° 3.3.2.</t>
  </si>
  <si>
    <t>2006 (1)</t>
  </si>
  <si>
    <t>ENERO-DICIEMBRE DE 2006 (1)</t>
  </si>
  <si>
    <t>Variación porcentual 2005-2006</t>
  </si>
  <si>
    <t>ENERO-DICIEMBRE DE 2007 (1)</t>
  </si>
  <si>
    <t>ENERO-DICIEMBRE DE 2007 (*)</t>
  </si>
  <si>
    <t>2007 (1)</t>
  </si>
  <si>
    <t>Garantías Explícitas de Salud (GES)</t>
  </si>
  <si>
    <t>Drogas Antineoplásicas</t>
  </si>
  <si>
    <t>Drogas Inmunosupresoras</t>
  </si>
  <si>
    <t>Insumos y materiales clínicos</t>
  </si>
  <si>
    <t>Nota: Beneficiarios promedio ene-dic 2007 y de mujeres en (*).</t>
  </si>
  <si>
    <t>Prestaciones Adicionales</t>
  </si>
  <si>
    <t>Nota: Beneficiarios promedio ene-dic 2007 de hombres, mujeres y total.</t>
  </si>
  <si>
    <t>Variación porcentual 2006-2007</t>
  </si>
  <si>
    <t>ENERO-DICIEMBRE 2007 (1)</t>
  </si>
  <si>
    <t>ENERO-DCIEMBRE DE 2007 (1)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</si>
</sst>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</numFmts>
  <fonts count="22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sz val="8"/>
      <name val="Helvetica-Narrow"/>
      <family val="0"/>
    </font>
    <font>
      <sz val="8"/>
      <name val="COURIER"/>
      <family val="0"/>
    </font>
    <font>
      <sz val="8"/>
      <color indexed="10"/>
      <name val="Helvetica-Narrow"/>
      <family val="0"/>
    </font>
    <font>
      <sz val="8"/>
      <color indexed="11"/>
      <name val="Helvetica-Narrow"/>
      <family val="0"/>
    </font>
    <font>
      <b/>
      <sz val="8"/>
      <name val="Helvetica-Narrow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9"/>
      <name val="Helvetica-Narrow"/>
      <family val="0"/>
    </font>
    <font>
      <b/>
      <sz val="8"/>
      <color indexed="63"/>
      <name val="Helvetica-Narrow"/>
      <family val="0"/>
    </font>
    <font>
      <sz val="8"/>
      <color indexed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210">
    <xf numFmtId="37" fontId="0" fillId="0" borderId="0" xfId="0" applyAlignment="1">
      <alignment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3" fontId="6" fillId="0" borderId="0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6" fillId="0" borderId="1" xfId="21" applyNumberFormat="1" applyFont="1" applyBorder="1">
      <alignment/>
      <protection/>
    </xf>
    <xf numFmtId="3" fontId="8" fillId="0" borderId="0" xfId="21" applyNumberFormat="1" applyFont="1">
      <alignment/>
      <protection/>
    </xf>
    <xf numFmtId="37" fontId="6" fillId="0" borderId="0" xfId="21" applyNumberFormat="1" applyFont="1" applyAlignment="1" applyProtection="1">
      <alignment horizontal="left"/>
      <protection/>
    </xf>
    <xf numFmtId="179" fontId="6" fillId="0" borderId="0" xfId="21" applyNumberFormat="1" applyFont="1" applyBorder="1">
      <alignment/>
      <protection/>
    </xf>
    <xf numFmtId="176" fontId="6" fillId="0" borderId="0" xfId="24" applyNumberFormat="1" applyFont="1" applyBorder="1" applyAlignment="1">
      <alignment/>
    </xf>
    <xf numFmtId="176" fontId="6" fillId="0" borderId="1" xfId="24" applyNumberFormat="1" applyFont="1" applyBorder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3" fontId="9" fillId="0" borderId="0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179" fontId="6" fillId="0" borderId="0" xfId="24" applyNumberFormat="1" applyFont="1" applyBorder="1" applyAlignment="1">
      <alignment/>
    </xf>
    <xf numFmtId="179" fontId="6" fillId="0" borderId="1" xfId="24" applyNumberFormat="1" applyFont="1" applyBorder="1" applyAlignment="1">
      <alignment/>
    </xf>
    <xf numFmtId="37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/>
      <protection/>
    </xf>
    <xf numFmtId="37" fontId="6" fillId="0" borderId="3" xfId="0" applyNumberFormat="1" applyFont="1" applyFill="1" applyBorder="1" applyAlignment="1" applyProtection="1">
      <alignment horizontal="right"/>
      <protection/>
    </xf>
    <xf numFmtId="37" fontId="6" fillId="0" borderId="4" xfId="0" applyNumberFormat="1" applyFont="1" applyFill="1" applyBorder="1" applyAlignment="1" applyProtection="1">
      <alignment horizontal="right"/>
      <protection/>
    </xf>
    <xf numFmtId="37" fontId="6" fillId="0" borderId="4" xfId="0" applyNumberFormat="1" applyFont="1" applyFill="1" applyBorder="1" applyAlignment="1" applyProtection="1">
      <alignment horizontal="right"/>
      <protection/>
    </xf>
    <xf numFmtId="37" fontId="6" fillId="0" borderId="5" xfId="0" applyNumberFormat="1" applyFont="1" applyFill="1" applyBorder="1" applyAlignment="1" applyProtection="1">
      <alignment horizontal="right"/>
      <protection/>
    </xf>
    <xf numFmtId="37" fontId="6" fillId="0" borderId="6" xfId="0" applyNumberFormat="1" applyFont="1" applyFill="1" applyBorder="1" applyAlignment="1" applyProtection="1">
      <alignment horizontal="right"/>
      <protection/>
    </xf>
    <xf numFmtId="37" fontId="6" fillId="0" borderId="6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 applyProtection="1">
      <alignment/>
      <protection/>
    </xf>
    <xf numFmtId="176" fontId="6" fillId="0" borderId="6" xfId="24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/>
      <protection/>
    </xf>
    <xf numFmtId="178" fontId="6" fillId="0" borderId="6" xfId="0" applyNumberFormat="1" applyFont="1" applyFill="1" applyBorder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>
      <alignment/>
    </xf>
    <xf numFmtId="178" fontId="6" fillId="0" borderId="8" xfId="0" applyNumberFormat="1" applyFont="1" applyFill="1" applyBorder="1" applyAlignment="1" applyProtection="1">
      <alignment/>
      <protection/>
    </xf>
    <xf numFmtId="176" fontId="6" fillId="0" borderId="2" xfId="24" applyNumberFormat="1" applyFont="1" applyBorder="1" applyAlignment="1">
      <alignment/>
    </xf>
    <xf numFmtId="179" fontId="6" fillId="0" borderId="2" xfId="24" applyNumberFormat="1" applyFont="1" applyBorder="1" applyAlignment="1">
      <alignment/>
    </xf>
    <xf numFmtId="179" fontId="6" fillId="0" borderId="2" xfId="21" applyNumberFormat="1" applyFont="1" applyBorder="1">
      <alignment/>
      <protection/>
    </xf>
    <xf numFmtId="0" fontId="6" fillId="0" borderId="0" xfId="2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3" fontId="6" fillId="0" borderId="2" xfId="21" applyNumberFormat="1" applyFont="1" applyBorder="1" applyAlignment="1">
      <alignment/>
      <protection/>
    </xf>
    <xf numFmtId="3" fontId="6" fillId="0" borderId="0" xfId="21" applyNumberFormat="1" applyFont="1" applyBorder="1" applyAlignment="1">
      <alignment/>
      <protection/>
    </xf>
    <xf numFmtId="3" fontId="6" fillId="0" borderId="2" xfId="21" applyNumberFormat="1" applyFont="1" applyBorder="1" applyAlignment="1">
      <alignment vertical="center" wrapText="1"/>
      <protection/>
    </xf>
    <xf numFmtId="3" fontId="6" fillId="0" borderId="0" xfId="21" applyNumberFormat="1" applyFont="1" applyBorder="1" applyAlignment="1">
      <alignment vertical="center" wrapText="1"/>
      <protection/>
    </xf>
    <xf numFmtId="3" fontId="6" fillId="0" borderId="0" xfId="24" applyNumberFormat="1" applyFont="1" applyBorder="1" applyAlignment="1">
      <alignment/>
    </xf>
    <xf numFmtId="3" fontId="6" fillId="0" borderId="9" xfId="21" applyNumberFormat="1" applyFont="1" applyBorder="1" applyAlignment="1">
      <alignment vertical="center" wrapText="1"/>
      <protection/>
    </xf>
    <xf numFmtId="10" fontId="6" fillId="0" borderId="10" xfId="24" applyNumberFormat="1" applyFont="1" applyBorder="1" applyAlignment="1">
      <alignment/>
    </xf>
    <xf numFmtId="10" fontId="6" fillId="0" borderId="2" xfId="24" applyNumberFormat="1" applyFont="1" applyBorder="1" applyAlignment="1">
      <alignment/>
    </xf>
    <xf numFmtId="10" fontId="6" fillId="0" borderId="1" xfId="24" applyNumberFormat="1" applyFont="1" applyBorder="1" applyAlignment="1">
      <alignment/>
    </xf>
    <xf numFmtId="0" fontId="6" fillId="0" borderId="9" xfId="21" applyFont="1" applyBorder="1" applyAlignment="1">
      <alignment horizontal="center" vertical="center" textRotation="255" wrapText="1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left"/>
      <protection/>
    </xf>
    <xf numFmtId="37" fontId="6" fillId="0" borderId="0" xfId="21" applyNumberFormat="1" applyFont="1" applyBorder="1" applyAlignment="1">
      <alignment/>
      <protection/>
    </xf>
    <xf numFmtId="177" fontId="6" fillId="0" borderId="0" xfId="21" applyNumberFormat="1" applyFont="1">
      <alignment/>
      <protection/>
    </xf>
    <xf numFmtId="177" fontId="6" fillId="0" borderId="0" xfId="21" applyNumberFormat="1" applyFont="1" applyAlignment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3" fillId="0" borderId="9" xfId="0" applyFont="1" applyBorder="1" applyAlignment="1">
      <alignment/>
    </xf>
    <xf numFmtId="37" fontId="14" fillId="0" borderId="0" xfId="0" applyFont="1" applyFill="1" applyBorder="1" applyAlignment="1">
      <alignment/>
    </xf>
    <xf numFmtId="37" fontId="14" fillId="0" borderId="0" xfId="23" applyFont="1" applyFill="1" applyBorder="1">
      <alignment/>
      <protection/>
    </xf>
    <xf numFmtId="178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174" fontId="14" fillId="0" borderId="0" xfId="0" applyNumberFormat="1" applyFont="1" applyFill="1" applyBorder="1" applyAlignment="1" applyProtection="1">
      <alignment/>
      <protection/>
    </xf>
    <xf numFmtId="176" fontId="14" fillId="0" borderId="9" xfId="0" applyNumberFormat="1" applyFont="1" applyFill="1" applyBorder="1" applyAlignment="1" applyProtection="1">
      <alignment/>
      <protection/>
    </xf>
    <xf numFmtId="0" fontId="14" fillId="0" borderId="0" xfId="21" applyFont="1">
      <alignment/>
      <protection/>
    </xf>
    <xf numFmtId="178" fontId="14" fillId="0" borderId="0" xfId="0" applyNumberFormat="1" applyFont="1" applyFill="1" applyBorder="1" applyAlignment="1">
      <alignment/>
    </xf>
    <xf numFmtId="3" fontId="6" fillId="0" borderId="9" xfId="21" applyNumberFormat="1" applyFont="1" applyBorder="1">
      <alignment/>
      <protection/>
    </xf>
    <xf numFmtId="182" fontId="6" fillId="0" borderId="0" xfId="21" applyNumberFormat="1" applyFont="1" applyBorder="1">
      <alignment/>
      <protection/>
    </xf>
    <xf numFmtId="182" fontId="6" fillId="0" borderId="0" xfId="21" applyNumberFormat="1" applyFont="1">
      <alignment/>
      <protection/>
    </xf>
    <xf numFmtId="182" fontId="6" fillId="0" borderId="2" xfId="21" applyNumberFormat="1" applyFont="1" applyBorder="1">
      <alignment/>
      <protection/>
    </xf>
    <xf numFmtId="182" fontId="6" fillId="0" borderId="9" xfId="21" applyNumberFormat="1" applyFont="1" applyBorder="1">
      <alignment/>
      <protection/>
    </xf>
    <xf numFmtId="37" fontId="18" fillId="2" borderId="0" xfId="0" applyFont="1" applyFill="1" applyBorder="1" applyAlignment="1">
      <alignment/>
    </xf>
    <xf numFmtId="0" fontId="19" fillId="2" borderId="1" xfId="21" applyFont="1" applyFill="1" applyBorder="1" applyAlignment="1" quotePrefix="1">
      <alignment horizontal="center"/>
      <protection/>
    </xf>
    <xf numFmtId="0" fontId="6" fillId="0" borderId="0" xfId="21" applyFont="1" applyBorder="1" applyAlignment="1">
      <alignment horizontal="center" vertical="center" textRotation="255" wrapText="1"/>
      <protection/>
    </xf>
    <xf numFmtId="0" fontId="6" fillId="0" borderId="2" xfId="21" applyFont="1" applyBorder="1" applyAlignment="1">
      <alignment horizontal="left" vertical="center" wrapText="1"/>
      <protection/>
    </xf>
    <xf numFmtId="0" fontId="6" fillId="0" borderId="9" xfId="21" applyFont="1" applyBorder="1" applyAlignment="1">
      <alignment horizontal="left" vertical="center" wrapText="1"/>
      <protection/>
    </xf>
    <xf numFmtId="176" fontId="6" fillId="0" borderId="9" xfId="24" applyNumberFormat="1" applyFont="1" applyBorder="1" applyAlignment="1">
      <alignment/>
    </xf>
    <xf numFmtId="179" fontId="6" fillId="0" borderId="9" xfId="24" applyNumberFormat="1" applyFont="1" applyBorder="1" applyAlignment="1">
      <alignment/>
    </xf>
    <xf numFmtId="0" fontId="6" fillId="0" borderId="0" xfId="21" applyFont="1" applyBorder="1" applyAlignment="1">
      <alignment horizontal="left" vertical="center" wrapText="1"/>
      <protection/>
    </xf>
    <xf numFmtId="0" fontId="17" fillId="0" borderId="0" xfId="21" applyFont="1" applyAlignment="1">
      <alignment horizontal="center"/>
      <protection/>
    </xf>
    <xf numFmtId="37" fontId="14" fillId="0" borderId="0" xfId="21" applyNumberFormat="1" applyFont="1" applyAlignment="1" applyProtection="1">
      <alignment horizontal="left"/>
      <protection/>
    </xf>
    <xf numFmtId="0" fontId="14" fillId="0" borderId="0" xfId="21" applyFont="1" applyBorder="1" applyAlignment="1">
      <alignment horizontal="left" vertical="center" wrapText="1"/>
      <protection/>
    </xf>
    <xf numFmtId="3" fontId="14" fillId="0" borderId="0" xfId="21" applyNumberFormat="1" applyFont="1" applyBorder="1">
      <alignment/>
      <protection/>
    </xf>
    <xf numFmtId="176" fontId="14" fillId="0" borderId="0" xfId="24" applyNumberFormat="1" applyFont="1" applyBorder="1" applyAlignment="1">
      <alignment/>
    </xf>
    <xf numFmtId="179" fontId="14" fillId="0" borderId="0" xfId="24" applyNumberFormat="1" applyFont="1" applyBorder="1" applyAlignment="1">
      <alignment/>
    </xf>
    <xf numFmtId="0" fontId="14" fillId="0" borderId="0" xfId="21" applyFont="1" applyBorder="1" applyAlignment="1">
      <alignment horizontal="center" vertical="center" textRotation="255" wrapText="1"/>
      <protection/>
    </xf>
    <xf numFmtId="0" fontId="14" fillId="0" borderId="0" xfId="21" applyFont="1" applyBorder="1">
      <alignment/>
      <protection/>
    </xf>
    <xf numFmtId="0" fontId="18" fillId="2" borderId="1" xfId="21" applyFont="1" applyFill="1" applyBorder="1" applyAlignment="1" quotePrefix="1">
      <alignment horizontal="center"/>
      <protection/>
    </xf>
    <xf numFmtId="177" fontId="14" fillId="0" borderId="0" xfId="21" applyNumberFormat="1" applyFont="1" applyAlignment="1">
      <alignment horizontal="center"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176" fontId="14" fillId="0" borderId="0" xfId="24" applyNumberFormat="1" applyFont="1" applyFill="1" applyBorder="1" applyAlignment="1" applyProtection="1">
      <alignment/>
      <protection/>
    </xf>
    <xf numFmtId="37" fontId="18" fillId="2" borderId="0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175" fontId="14" fillId="0" borderId="0" xfId="22" applyNumberFormat="1" applyFont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left"/>
      <protection/>
    </xf>
    <xf numFmtId="37" fontId="14" fillId="0" borderId="9" xfId="0" applyNumberFormat="1" applyFont="1" applyFill="1" applyBorder="1" applyAlignment="1" applyProtection="1">
      <alignment horizontal="right"/>
      <protection/>
    </xf>
    <xf numFmtId="37" fontId="18" fillId="2" borderId="10" xfId="0" applyNumberFormat="1" applyFont="1" applyFill="1" applyBorder="1" applyAlignment="1" applyProtection="1">
      <alignment horizontal="center" vertical="center" wrapText="1"/>
      <protection/>
    </xf>
    <xf numFmtId="37" fontId="18" fillId="2" borderId="10" xfId="0" applyFont="1" applyFill="1" applyBorder="1" applyAlignment="1">
      <alignment/>
    </xf>
    <xf numFmtId="0" fontId="18" fillId="2" borderId="11" xfId="0" applyNumberFormat="1" applyFont="1" applyFill="1" applyBorder="1" applyAlignment="1" applyProtection="1" quotePrefix="1">
      <alignment horizontal="center"/>
      <protection/>
    </xf>
    <xf numFmtId="175" fontId="18" fillId="2" borderId="1" xfId="22" applyNumberFormat="1" applyFont="1" applyFill="1" applyBorder="1" applyAlignment="1" applyProtection="1">
      <alignment horizontal="left"/>
      <protection/>
    </xf>
    <xf numFmtId="179" fontId="18" fillId="2" borderId="1" xfId="0" applyNumberFormat="1" applyFont="1" applyFill="1" applyBorder="1" applyAlignment="1" applyProtection="1">
      <alignment/>
      <protection/>
    </xf>
    <xf numFmtId="178" fontId="18" fillId="2" borderId="1" xfId="0" applyNumberFormat="1" applyFont="1" applyFill="1" applyBorder="1" applyAlignment="1" applyProtection="1">
      <alignment/>
      <protection/>
    </xf>
    <xf numFmtId="176" fontId="18" fillId="2" borderId="1" xfId="0" applyNumberFormat="1" applyFont="1" applyFill="1" applyBorder="1" applyAlignment="1" applyProtection="1">
      <alignment/>
      <protection/>
    </xf>
    <xf numFmtId="174" fontId="18" fillId="2" borderId="1" xfId="0" applyNumberFormat="1" applyFont="1" applyFill="1" applyBorder="1" applyAlignment="1" applyProtection="1">
      <alignment/>
      <protection/>
    </xf>
    <xf numFmtId="176" fontId="18" fillId="2" borderId="1" xfId="24" applyNumberFormat="1" applyFont="1" applyFill="1" applyBorder="1" applyAlignment="1" applyProtection="1">
      <alignment/>
      <protection/>
    </xf>
    <xf numFmtId="175" fontId="18" fillId="2" borderId="12" xfId="22" applyNumberFormat="1" applyFont="1" applyFill="1" applyBorder="1" applyAlignment="1" applyProtection="1">
      <alignment horizontal="left"/>
      <protection/>
    </xf>
    <xf numFmtId="179" fontId="18" fillId="2" borderId="12" xfId="0" applyNumberFormat="1" applyFont="1" applyFill="1" applyBorder="1" applyAlignment="1" applyProtection="1">
      <alignment/>
      <protection/>
    </xf>
    <xf numFmtId="176" fontId="18" fillId="2" borderId="12" xfId="24" applyNumberFormat="1" applyFont="1" applyFill="1" applyBorder="1" applyAlignment="1" applyProtection="1">
      <alignment/>
      <protection/>
    </xf>
    <xf numFmtId="176" fontId="18" fillId="2" borderId="12" xfId="0" applyNumberFormat="1" applyFont="1" applyFill="1" applyBorder="1" applyAlignment="1" applyProtection="1">
      <alignment/>
      <protection/>
    </xf>
    <xf numFmtId="174" fontId="18" fillId="2" borderId="12" xfId="0" applyNumberFormat="1" applyFont="1" applyFill="1" applyBorder="1" applyAlignment="1" applyProtection="1">
      <alignment/>
      <protection/>
    </xf>
    <xf numFmtId="3" fontId="19" fillId="2" borderId="12" xfId="21" applyNumberFormat="1" applyFont="1" applyFill="1" applyBorder="1">
      <alignment/>
      <protection/>
    </xf>
    <xf numFmtId="182" fontId="19" fillId="2" borderId="12" xfId="21" applyNumberFormat="1" applyFont="1" applyFill="1" applyBorder="1">
      <alignment/>
      <protection/>
    </xf>
    <xf numFmtId="176" fontId="19" fillId="2" borderId="12" xfId="24" applyNumberFormat="1" applyFont="1" applyFill="1" applyBorder="1" applyAlignment="1">
      <alignment/>
    </xf>
    <xf numFmtId="179" fontId="19" fillId="2" borderId="12" xfId="21" applyNumberFormat="1" applyFont="1" applyFill="1" applyBorder="1">
      <alignment/>
      <protection/>
    </xf>
    <xf numFmtId="182" fontId="19" fillId="2" borderId="1" xfId="21" applyNumberFormat="1" applyFont="1" applyFill="1" applyBorder="1">
      <alignment/>
      <protection/>
    </xf>
    <xf numFmtId="176" fontId="19" fillId="2" borderId="1" xfId="24" applyNumberFormat="1" applyFont="1" applyFill="1" applyBorder="1" applyAlignment="1">
      <alignment/>
    </xf>
    <xf numFmtId="179" fontId="19" fillId="2" borderId="1" xfId="21" applyNumberFormat="1" applyFont="1" applyFill="1" applyBorder="1">
      <alignment/>
      <protection/>
    </xf>
    <xf numFmtId="3" fontId="19" fillId="2" borderId="1" xfId="21" applyNumberFormat="1" applyFont="1" applyFill="1" applyBorder="1">
      <alignment/>
      <protection/>
    </xf>
    <xf numFmtId="3" fontId="18" fillId="2" borderId="1" xfId="0" applyNumberFormat="1" applyFont="1" applyFill="1" applyBorder="1" applyAlignment="1" applyProtection="1">
      <alignment/>
      <protection/>
    </xf>
    <xf numFmtId="179" fontId="19" fillId="2" borderId="1" xfId="24" applyNumberFormat="1" applyFont="1" applyFill="1" applyBorder="1" applyAlignment="1">
      <alignment/>
    </xf>
    <xf numFmtId="0" fontId="19" fillId="2" borderId="1" xfId="21" applyFont="1" applyFill="1" applyBorder="1" applyAlignment="1">
      <alignment horizontal="left"/>
      <protection/>
    </xf>
    <xf numFmtId="0" fontId="19" fillId="2" borderId="12" xfId="21" applyFont="1" applyFill="1" applyBorder="1" applyAlignment="1">
      <alignment horizontal="left"/>
      <protection/>
    </xf>
    <xf numFmtId="0" fontId="6" fillId="0" borderId="11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19" fillId="2" borderId="9" xfId="21" applyFont="1" applyFill="1" applyBorder="1" applyAlignment="1" quotePrefix="1">
      <alignment horizontal="right"/>
      <protection/>
    </xf>
    <xf numFmtId="0" fontId="19" fillId="2" borderId="9" xfId="21" applyFont="1" applyFill="1" applyBorder="1" applyAlignment="1">
      <alignment horizontal="right"/>
      <protection/>
    </xf>
    <xf numFmtId="0" fontId="6" fillId="0" borderId="10" xfId="21" applyFont="1" applyBorder="1">
      <alignment/>
      <protection/>
    </xf>
    <xf numFmtId="3" fontId="19" fillId="2" borderId="1" xfId="21" applyNumberFormat="1" applyFont="1" applyFill="1" applyBorder="1" applyAlignment="1">
      <alignment/>
      <protection/>
    </xf>
    <xf numFmtId="188" fontId="6" fillId="0" borderId="0" xfId="21" applyNumberFormat="1" applyFont="1" applyBorder="1">
      <alignment/>
      <protection/>
    </xf>
    <xf numFmtId="188" fontId="19" fillId="2" borderId="1" xfId="21" applyNumberFormat="1" applyFont="1" applyFill="1" applyBorder="1">
      <alignment/>
      <protection/>
    </xf>
    <xf numFmtId="188" fontId="19" fillId="2" borderId="12" xfId="21" applyNumberFormat="1" applyFont="1" applyFill="1" applyBorder="1">
      <alignment/>
      <protection/>
    </xf>
    <xf numFmtId="188" fontId="6" fillId="0" borderId="2" xfId="21" applyNumberFormat="1" applyFont="1" applyBorder="1">
      <alignment/>
      <protection/>
    </xf>
    <xf numFmtId="188" fontId="6" fillId="0" borderId="0" xfId="21" applyNumberFormat="1" applyFont="1" applyFill="1" applyBorder="1">
      <alignment/>
      <protection/>
    </xf>
    <xf numFmtId="188" fontId="6" fillId="0" borderId="0" xfId="21" applyNumberFormat="1" applyFont="1">
      <alignment/>
      <protection/>
    </xf>
    <xf numFmtId="188" fontId="14" fillId="0" borderId="0" xfId="21" applyNumberFormat="1" applyFont="1" applyBorder="1">
      <alignment/>
      <protection/>
    </xf>
    <xf numFmtId="9" fontId="6" fillId="0" borderId="0" xfId="24" applyFont="1" applyAlignment="1">
      <alignment/>
    </xf>
    <xf numFmtId="176" fontId="6" fillId="3" borderId="0" xfId="24" applyNumberFormat="1" applyFont="1" applyFill="1" applyBorder="1" applyAlignment="1">
      <alignment/>
    </xf>
    <xf numFmtId="179" fontId="6" fillId="3" borderId="0" xfId="21" applyNumberFormat="1" applyFont="1" applyFill="1" applyBorder="1">
      <alignment/>
      <protection/>
    </xf>
    <xf numFmtId="3" fontId="6" fillId="3" borderId="0" xfId="21" applyNumberFormat="1" applyFont="1" applyFill="1" applyBorder="1">
      <alignment/>
      <protection/>
    </xf>
    <xf numFmtId="0" fontId="6" fillId="0" borderId="10" xfId="21" applyFont="1" applyBorder="1" applyAlignment="1">
      <alignment horizontal="center" vertical="center" wrapText="1"/>
      <protection/>
    </xf>
    <xf numFmtId="3" fontId="8" fillId="0" borderId="0" xfId="21" applyNumberFormat="1" applyFont="1" applyFill="1" applyBorder="1">
      <alignment/>
      <protection/>
    </xf>
    <xf numFmtId="37" fontId="16" fillId="0" borderId="0" xfId="0" applyFont="1" applyFill="1" applyBorder="1" applyAlignment="1">
      <alignment horizontal="center" wrapText="1"/>
    </xf>
    <xf numFmtId="3" fontId="9" fillId="0" borderId="0" xfId="21" applyNumberFormat="1" applyFont="1" applyFill="1" applyBorder="1">
      <alignment/>
      <protection/>
    </xf>
    <xf numFmtId="9" fontId="8" fillId="0" borderId="0" xfId="24" applyFont="1" applyFill="1" applyBorder="1" applyAlignment="1">
      <alignment/>
    </xf>
    <xf numFmtId="0" fontId="8" fillId="0" borderId="0" xfId="21" applyFont="1" applyFill="1" applyBorder="1">
      <alignment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Font="1" applyAlignment="1">
      <alignment horizontal="center"/>
    </xf>
    <xf numFmtId="37" fontId="6" fillId="0" borderId="11" xfId="21" applyNumberFormat="1" applyFont="1" applyBorder="1" applyAlignment="1" applyProtection="1">
      <alignment horizontal="left"/>
      <protection/>
    </xf>
    <xf numFmtId="37" fontId="17" fillId="0" borderId="0" xfId="0" applyFont="1" applyFill="1" applyBorder="1" applyAlignment="1">
      <alignment horizont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0" fontId="18" fillId="2" borderId="13" xfId="0" applyNumberFormat="1" applyFont="1" applyFill="1" applyBorder="1" applyAlignment="1" applyProtection="1">
      <alignment horizontal="center"/>
      <protection/>
    </xf>
    <xf numFmtId="0" fontId="18" fillId="2" borderId="13" xfId="0" applyNumberFormat="1" applyFont="1" applyFill="1" applyBorder="1" applyAlignment="1" applyProtection="1" quotePrefix="1">
      <alignment horizontal="center"/>
      <protection/>
    </xf>
    <xf numFmtId="178" fontId="18" fillId="2" borderId="11" xfId="0" applyNumberFormat="1" applyFont="1" applyFill="1" applyBorder="1" applyAlignment="1" applyProtection="1">
      <alignment horizontal="center" vertical="center" wrapText="1"/>
      <protection/>
    </xf>
    <xf numFmtId="178" fontId="18" fillId="2" borderId="0" xfId="0" applyNumberFormat="1" applyFont="1" applyFill="1" applyBorder="1" applyAlignment="1" applyProtection="1">
      <alignment horizontal="center" vertical="center" wrapText="1"/>
      <protection/>
    </xf>
    <xf numFmtId="178" fontId="18" fillId="2" borderId="10" xfId="0" applyNumberFormat="1" applyFont="1" applyFill="1" applyBorder="1" applyAlignment="1" applyProtection="1">
      <alignment horizontal="center" vertical="center" wrapText="1"/>
      <protection/>
    </xf>
    <xf numFmtId="37" fontId="18" fillId="2" borderId="2" xfId="0" applyNumberFormat="1" applyFont="1" applyFill="1" applyBorder="1" applyAlignment="1" applyProtection="1">
      <alignment horizontal="center" vertical="center" wrapText="1"/>
      <protection/>
    </xf>
    <xf numFmtId="37" fontId="18" fillId="2" borderId="10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21" applyNumberFormat="1" applyFont="1" applyBorder="1" applyAlignment="1" applyProtection="1">
      <alignment horizontal="left"/>
      <protection/>
    </xf>
    <xf numFmtId="37" fontId="18" fillId="2" borderId="11" xfId="0" applyNumberFormat="1" applyFont="1" applyFill="1" applyBorder="1" applyAlignment="1" applyProtection="1">
      <alignment horizontal="center" vertical="center" wrapText="1"/>
      <protection/>
    </xf>
    <xf numFmtId="37" fontId="18" fillId="2" borderId="0" xfId="0" applyNumberFormat="1" applyFont="1" applyFill="1" applyBorder="1" applyAlignment="1" applyProtection="1">
      <alignment horizontal="center" vertical="center" wrapText="1"/>
      <protection/>
    </xf>
    <xf numFmtId="37" fontId="6" fillId="0" borderId="0" xfId="21" applyNumberFormat="1" applyFont="1" applyAlignment="1" applyProtection="1">
      <alignment horizontal="left"/>
      <protection/>
    </xf>
    <xf numFmtId="0" fontId="20" fillId="0" borderId="0" xfId="21" applyFont="1" applyAlignment="1">
      <alignment horizontal="center"/>
      <protection/>
    </xf>
    <xf numFmtId="0" fontId="19" fillId="2" borderId="11" xfId="21" applyFont="1" applyFill="1" applyBorder="1" applyAlignment="1">
      <alignment horizontal="center" vertical="center" wrapText="1"/>
      <protection/>
    </xf>
    <xf numFmtId="0" fontId="19" fillId="2" borderId="9" xfId="21" applyFont="1" applyFill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37" fontId="0" fillId="0" borderId="0" xfId="0" applyBorder="1" applyAlignment="1">
      <alignment horizontal="center" vertical="center" wrapText="1"/>
    </xf>
    <xf numFmtId="37" fontId="0" fillId="0" borderId="10" xfId="0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37" fontId="7" fillId="0" borderId="0" xfId="0" applyFont="1" applyBorder="1" applyAlignment="1">
      <alignment horizontal="center" vertical="center" wrapText="1"/>
    </xf>
    <xf numFmtId="37" fontId="0" fillId="0" borderId="9" xfId="0" applyBorder="1" applyAlignment="1">
      <alignment horizontal="center" vertical="center" wrapText="1"/>
    </xf>
    <xf numFmtId="0" fontId="20" fillId="0" borderId="0" xfId="21" applyFont="1" applyAlignment="1">
      <alignment horizontal="center"/>
      <protection/>
    </xf>
    <xf numFmtId="37" fontId="7" fillId="0" borderId="9" xfId="0" applyFont="1" applyBorder="1" applyAlignment="1">
      <alignment horizontal="center" vertical="center" wrapText="1"/>
    </xf>
    <xf numFmtId="0" fontId="18" fillId="2" borderId="11" xfId="21" applyFont="1" applyFill="1" applyBorder="1" applyAlignment="1">
      <alignment horizontal="center" vertical="center" wrapText="1"/>
      <protection/>
    </xf>
    <xf numFmtId="0" fontId="18" fillId="2" borderId="9" xfId="21" applyFont="1" applyFill="1" applyBorder="1" applyAlignment="1">
      <alignment horizontal="center" vertical="center" wrapText="1"/>
      <protection/>
    </xf>
    <xf numFmtId="0" fontId="17" fillId="0" borderId="0" xfId="21" applyFont="1" applyAlignment="1">
      <alignment horizontal="center"/>
      <protection/>
    </xf>
    <xf numFmtId="0" fontId="6" fillId="0" borderId="2" xfId="21" applyFont="1" applyBorder="1" applyAlignment="1">
      <alignment horizontal="center" vertical="center" textRotation="255" wrapText="1"/>
      <protection/>
    </xf>
    <xf numFmtId="0" fontId="6" fillId="0" borderId="0" xfId="21" applyFont="1" applyBorder="1" applyAlignment="1">
      <alignment horizontal="center" vertical="center" textRotation="255" wrapText="1"/>
      <protection/>
    </xf>
    <xf numFmtId="0" fontId="6" fillId="0" borderId="10" xfId="21" applyFont="1" applyBorder="1" applyAlignment="1">
      <alignment horizontal="center" vertical="center" textRotation="255" wrapText="1"/>
      <protection/>
    </xf>
    <xf numFmtId="37" fontId="21" fillId="2" borderId="9" xfId="0" applyFont="1" applyFill="1" applyBorder="1" applyAlignment="1">
      <alignment horizontal="center" vertical="center" wrapText="1"/>
    </xf>
    <xf numFmtId="3" fontId="19" fillId="2" borderId="13" xfId="21" applyNumberFormat="1" applyFont="1" applyFill="1" applyBorder="1" applyAlignment="1">
      <alignment horizontal="center"/>
      <protection/>
    </xf>
    <xf numFmtId="0" fontId="19" fillId="2" borderId="0" xfId="21" applyFont="1" applyFill="1" applyBorder="1" applyAlignment="1">
      <alignment horizontal="center" vertical="center" wrapText="1"/>
      <protection/>
    </xf>
    <xf numFmtId="3" fontId="18" fillId="2" borderId="13" xfId="21" applyNumberFormat="1" applyFont="1" applyFill="1" applyBorder="1" applyAlignment="1">
      <alignment horizontal="center"/>
      <protection/>
    </xf>
    <xf numFmtId="0" fontId="18" fillId="2" borderId="0" xfId="21" applyFont="1" applyFill="1" applyBorder="1" applyAlignment="1">
      <alignment horizontal="center" vertical="center" wrapText="1"/>
      <protection/>
    </xf>
    <xf numFmtId="0" fontId="19" fillId="2" borderId="9" xfId="21" applyFont="1" applyFill="1" applyBorder="1" applyAlignment="1">
      <alignment horizontal="center" wrapText="1"/>
      <protection/>
    </xf>
    <xf numFmtId="0" fontId="18" fillId="2" borderId="9" xfId="21" applyFont="1" applyFill="1" applyBorder="1" applyAlignment="1">
      <alignment horizontal="center" wrapText="1"/>
      <protection/>
    </xf>
    <xf numFmtId="37" fontId="7" fillId="0" borderId="0" xfId="23" applyFont="1" applyBorder="1" applyAlignment="1">
      <alignment horizontal="center" vertical="center" wrapText="1"/>
      <protection/>
    </xf>
    <xf numFmtId="37" fontId="7" fillId="0" borderId="9" xfId="23" applyFont="1" applyBorder="1" applyAlignment="1">
      <alignment horizontal="center" vertical="center" wrapText="1"/>
      <protection/>
    </xf>
    <xf numFmtId="37" fontId="6" fillId="0" borderId="14" xfId="0" applyNumberFormat="1" applyFont="1" applyFill="1" applyBorder="1" applyAlignment="1" applyProtection="1">
      <alignment horizontal="left"/>
      <protection/>
    </xf>
    <xf numFmtId="176" fontId="6" fillId="0" borderId="15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 horizontal="left"/>
      <protection/>
    </xf>
    <xf numFmtId="176" fontId="6" fillId="0" borderId="17" xfId="0" applyNumberFormat="1" applyFont="1" applyFill="1" applyBorder="1" applyAlignment="1" applyProtection="1">
      <alignment/>
      <protection/>
    </xf>
    <xf numFmtId="175" fontId="6" fillId="0" borderId="16" xfId="22" applyNumberFormat="1" applyFont="1" applyBorder="1" applyAlignment="1" applyProtection="1">
      <alignment horizontal="left"/>
      <protection/>
    </xf>
    <xf numFmtId="175" fontId="6" fillId="0" borderId="18" xfId="22" applyNumberFormat="1" applyFont="1" applyBorder="1" applyAlignment="1" applyProtection="1">
      <alignment horizontal="left"/>
      <protection/>
    </xf>
    <xf numFmtId="176" fontId="6" fillId="0" borderId="19" xfId="0" applyNumberFormat="1" applyFont="1" applyFill="1" applyBorder="1" applyAlignment="1" applyProtection="1">
      <alignment/>
      <protection/>
    </xf>
    <xf numFmtId="37" fontId="19" fillId="2" borderId="20" xfId="0" applyNumberFormat="1" applyFont="1" applyFill="1" applyBorder="1" applyAlignment="1" applyProtection="1">
      <alignment horizontal="center" vertical="center" wrapText="1"/>
      <protection/>
    </xf>
    <xf numFmtId="0" fontId="19" fillId="2" borderId="21" xfId="0" applyNumberFormat="1" applyFont="1" applyFill="1" applyBorder="1" applyAlignment="1" applyProtection="1" quotePrefix="1">
      <alignment horizontal="center"/>
      <protection/>
    </xf>
    <xf numFmtId="0" fontId="19" fillId="2" borderId="22" xfId="0" applyNumberFormat="1" applyFont="1" applyFill="1" applyBorder="1" applyAlignment="1" applyProtection="1" quotePrefix="1">
      <alignment horizontal="center"/>
      <protection/>
    </xf>
    <xf numFmtId="178" fontId="19" fillId="2" borderId="23" xfId="0" applyNumberFormat="1" applyFont="1" applyFill="1" applyBorder="1" applyAlignment="1" applyProtection="1">
      <alignment horizontal="center" vertical="center" wrapText="1"/>
      <protection/>
    </xf>
    <xf numFmtId="37" fontId="19" fillId="2" borderId="16" xfId="0" applyNumberFormat="1" applyFont="1" applyFill="1" applyBorder="1" applyAlignment="1" applyProtection="1">
      <alignment horizontal="center" vertical="center" wrapText="1"/>
      <protection/>
    </xf>
    <xf numFmtId="37" fontId="19" fillId="2" borderId="24" xfId="0" applyNumberFormat="1" applyFont="1" applyFill="1" applyBorder="1" applyAlignment="1" applyProtection="1">
      <alignment horizontal="center" vertical="center" wrapText="1"/>
      <protection/>
    </xf>
    <xf numFmtId="37" fontId="19" fillId="2" borderId="25" xfId="0" applyNumberFormat="1" applyFont="1" applyFill="1" applyBorder="1" applyAlignment="1" applyProtection="1">
      <alignment horizontal="center" vertical="center" wrapText="1"/>
      <protection/>
    </xf>
    <xf numFmtId="178" fontId="19" fillId="2" borderId="17" xfId="0" applyNumberFormat="1" applyFont="1" applyFill="1" applyBorder="1" applyAlignment="1" applyProtection="1">
      <alignment horizontal="center" vertical="center" wrapText="1"/>
      <protection/>
    </xf>
    <xf numFmtId="37" fontId="19" fillId="2" borderId="26" xfId="0" applyNumberFormat="1" applyFont="1" applyFill="1" applyBorder="1" applyAlignment="1" applyProtection="1">
      <alignment horizontal="center" vertical="center" wrapText="1"/>
      <protection/>
    </xf>
    <xf numFmtId="37" fontId="19" fillId="2" borderId="27" xfId="0" applyNumberFormat="1" applyFont="1" applyFill="1" applyBorder="1" applyAlignment="1" applyProtection="1">
      <alignment horizontal="center" vertical="center" wrapText="1"/>
      <protection/>
    </xf>
    <xf numFmtId="37" fontId="19" fillId="2" borderId="28" xfId="0" applyNumberFormat="1" applyFont="1" applyFill="1" applyBorder="1" applyAlignment="1" applyProtection="1">
      <alignment horizontal="center" vertical="center" wrapText="1"/>
      <protection/>
    </xf>
    <xf numFmtId="178" fontId="19" fillId="2" borderId="29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_4" xfId="21"/>
    <cellStyle name="Normal_lmd-12000" xfId="22"/>
    <cellStyle name="Normal_Presta_1201 v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taciones%20Bolet&#237;n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taciones_comparadas carga"/>
      <sheetName val="Prestaciones_comparadas"/>
      <sheetName val="Tasas_por_cotizante"/>
      <sheetName val="Prestaciones_por_tipo"/>
      <sheetName val="Prestaciones_por_tipo_sexo"/>
      <sheetName val="prestaciones_sexo_y_edad"/>
      <sheetName val="Prestaciones x sexo Frecuencia"/>
      <sheetName val="Prestaciones x sexo Facturado"/>
      <sheetName val="Prestaciones sexo Bonificado"/>
      <sheetName val="tipo privado"/>
      <sheetName val="tipo publico"/>
      <sheetName val="sexo privado"/>
      <sheetName val="sexo publico"/>
      <sheetName val="CORREGIDO AMB HOSP SEX"/>
      <sheetName val="CORREGIDO EDAD SEX"/>
      <sheetName val="BRIOS EDAD SEX"/>
      <sheetName val="BRIOS AMB Y HOSP SEX"/>
      <sheetName val="BRIOS Beneficiarios"/>
      <sheetName val="C2 Informe Prest."/>
    </sheetNames>
    <sheetDataSet>
      <sheetData sheetId="1">
        <row r="9">
          <cell r="B9">
            <v>12168.538</v>
          </cell>
        </row>
        <row r="10">
          <cell r="B10">
            <v>17396.857</v>
          </cell>
        </row>
        <row r="11">
          <cell r="B11">
            <v>8658.748</v>
          </cell>
        </row>
        <row r="12">
          <cell r="B12">
            <v>315.815</v>
          </cell>
        </row>
        <row r="13">
          <cell r="B13">
            <v>2286.476</v>
          </cell>
        </row>
        <row r="19">
          <cell r="A19" t="str">
            <v>Fuente: Superintendencia de Isapres, Archivo Maestro de Prestaciones.</v>
          </cell>
        </row>
      </sheetData>
      <sheetData sheetId="2">
        <row r="10">
          <cell r="D10">
            <v>11253.315</v>
          </cell>
        </row>
        <row r="11">
          <cell r="D11">
            <v>17027.705</v>
          </cell>
        </row>
        <row r="12">
          <cell r="D12">
            <v>7499.988</v>
          </cell>
        </row>
        <row r="13">
          <cell r="D13">
            <v>292.002</v>
          </cell>
        </row>
        <row r="14">
          <cell r="D14">
            <v>2631.314</v>
          </cell>
        </row>
        <row r="15">
          <cell r="D15">
            <v>2830.913</v>
          </cell>
        </row>
      </sheetData>
      <sheetData sheetId="3">
        <row r="31">
          <cell r="C31">
            <v>10780011</v>
          </cell>
        </row>
        <row r="32">
          <cell r="C32">
            <v>18353436</v>
          </cell>
        </row>
        <row r="33">
          <cell r="C33">
            <v>10246453</v>
          </cell>
        </row>
        <row r="34">
          <cell r="C34">
            <v>308566</v>
          </cell>
        </row>
        <row r="35">
          <cell r="C35">
            <v>1579486</v>
          </cell>
        </row>
        <row r="37">
          <cell r="C37">
            <v>2241807</v>
          </cell>
        </row>
        <row r="46">
          <cell r="A46" t="str">
            <v>Fuente: Superintendencia de Isapres, Archivo Maestro de Prestaciones.</v>
          </cell>
        </row>
        <row r="48">
          <cell r="A48" t="str">
            <v>Cifras monetarias en pesos nominales del período.</v>
          </cell>
        </row>
      </sheetData>
      <sheetData sheetId="4">
        <row r="68">
          <cell r="A68" t="str">
            <v>Fuente: Superintendencia de Isapres, Archivo Maestro de Prestaciones.</v>
          </cell>
        </row>
        <row r="70">
          <cell r="A70" t="str">
            <v>Cifras monetarias en pesos nominales del período.</v>
          </cell>
        </row>
      </sheetData>
      <sheetData sheetId="7">
        <row r="10">
          <cell r="D10">
            <v>767740</v>
          </cell>
          <cell r="E10">
            <v>449508</v>
          </cell>
          <cell r="F10">
            <v>312859</v>
          </cell>
          <cell r="G10">
            <v>261995</v>
          </cell>
          <cell r="H10">
            <v>225711</v>
          </cell>
          <cell r="I10">
            <v>279628</v>
          </cell>
          <cell r="J10">
            <v>336670</v>
          </cell>
          <cell r="K10">
            <v>338653</v>
          </cell>
          <cell r="L10">
            <v>324747</v>
          </cell>
          <cell r="M10">
            <v>308518</v>
          </cell>
          <cell r="N10">
            <v>265487</v>
          </cell>
          <cell r="O10">
            <v>233679</v>
          </cell>
          <cell r="P10">
            <v>184935</v>
          </cell>
          <cell r="Q10">
            <v>114766</v>
          </cell>
          <cell r="R10">
            <v>70894</v>
          </cell>
          <cell r="S10">
            <v>58375</v>
          </cell>
          <cell r="T10">
            <v>31662</v>
          </cell>
          <cell r="U10">
            <v>18048</v>
          </cell>
          <cell r="V10">
            <v>0</v>
          </cell>
        </row>
        <row r="14">
          <cell r="D14">
            <v>555015</v>
          </cell>
          <cell r="E14">
            <v>353544</v>
          </cell>
          <cell r="F14">
            <v>314885</v>
          </cell>
          <cell r="G14">
            <v>353446</v>
          </cell>
          <cell r="H14">
            <v>302340</v>
          </cell>
          <cell r="I14">
            <v>367200</v>
          </cell>
          <cell r="J14">
            <v>451069</v>
          </cell>
          <cell r="K14">
            <v>484941</v>
          </cell>
          <cell r="L14">
            <v>550421</v>
          </cell>
          <cell r="M14">
            <v>596794</v>
          </cell>
          <cell r="N14">
            <v>605771</v>
          </cell>
          <cell r="O14">
            <v>605131</v>
          </cell>
          <cell r="P14">
            <v>528271</v>
          </cell>
          <cell r="Q14">
            <v>354910</v>
          </cell>
          <cell r="R14">
            <v>223423</v>
          </cell>
          <cell r="S14">
            <v>187263</v>
          </cell>
          <cell r="T14">
            <v>100263</v>
          </cell>
          <cell r="U14">
            <v>64108</v>
          </cell>
          <cell r="V14">
            <v>0</v>
          </cell>
        </row>
        <row r="30">
          <cell r="D30">
            <v>315545</v>
          </cell>
          <cell r="E30">
            <v>255681</v>
          </cell>
          <cell r="F30">
            <v>211494</v>
          </cell>
          <cell r="G30">
            <v>268975</v>
          </cell>
          <cell r="H30">
            <v>250470</v>
          </cell>
          <cell r="I30">
            <v>336320</v>
          </cell>
          <cell r="J30">
            <v>435374</v>
          </cell>
          <cell r="K30">
            <v>476428</v>
          </cell>
          <cell r="L30">
            <v>478423</v>
          </cell>
          <cell r="M30">
            <v>465889</v>
          </cell>
          <cell r="N30">
            <v>400577</v>
          </cell>
          <cell r="O30">
            <v>351808</v>
          </cell>
          <cell r="P30">
            <v>269959</v>
          </cell>
          <cell r="Q30">
            <v>171838</v>
          </cell>
          <cell r="R30">
            <v>113447</v>
          </cell>
          <cell r="S30">
            <v>100732</v>
          </cell>
          <cell r="T30">
            <v>67632</v>
          </cell>
          <cell r="U30">
            <v>40746</v>
          </cell>
          <cell r="V30">
            <v>0</v>
          </cell>
        </row>
        <row r="44">
          <cell r="D44">
            <v>8653</v>
          </cell>
          <cell r="E44">
            <v>8844</v>
          </cell>
          <cell r="F44">
            <v>6452</v>
          </cell>
          <cell r="G44">
            <v>8774</v>
          </cell>
          <cell r="H44">
            <v>9036</v>
          </cell>
          <cell r="I44">
            <v>10558</v>
          </cell>
          <cell r="J44">
            <v>12625</v>
          </cell>
          <cell r="K44">
            <v>12912</v>
          </cell>
          <cell r="L44">
            <v>12407</v>
          </cell>
          <cell r="M44">
            <v>12100</v>
          </cell>
          <cell r="N44">
            <v>10373</v>
          </cell>
          <cell r="O44">
            <v>9319</v>
          </cell>
          <cell r="P44">
            <v>7846</v>
          </cell>
          <cell r="Q44">
            <v>5191</v>
          </cell>
          <cell r="R44">
            <v>3160</v>
          </cell>
          <cell r="S44">
            <v>2416</v>
          </cell>
          <cell r="T44">
            <v>1242</v>
          </cell>
          <cell r="U44">
            <v>600</v>
          </cell>
          <cell r="V44">
            <v>0</v>
          </cell>
        </row>
        <row r="53">
          <cell r="D53">
            <v>85526</v>
          </cell>
          <cell r="E53">
            <v>33354</v>
          </cell>
          <cell r="F53">
            <v>24337</v>
          </cell>
          <cell r="G53">
            <v>31030</v>
          </cell>
          <cell r="H53">
            <v>32085</v>
          </cell>
          <cell r="I53">
            <v>39427</v>
          </cell>
          <cell r="J53">
            <v>46086</v>
          </cell>
          <cell r="K53">
            <v>48684</v>
          </cell>
          <cell r="L53">
            <v>51152</v>
          </cell>
          <cell r="M53">
            <v>55536</v>
          </cell>
          <cell r="N53">
            <v>52839</v>
          </cell>
          <cell r="O53">
            <v>53977</v>
          </cell>
          <cell r="P53">
            <v>48956</v>
          </cell>
          <cell r="Q53">
            <v>34747</v>
          </cell>
          <cell r="R53">
            <v>23200</v>
          </cell>
          <cell r="S53">
            <v>21895</v>
          </cell>
          <cell r="T53">
            <v>13072</v>
          </cell>
          <cell r="U53">
            <v>8457</v>
          </cell>
          <cell r="V53">
            <v>0</v>
          </cell>
        </row>
        <row r="60">
          <cell r="D60">
            <v>78789</v>
          </cell>
          <cell r="E60">
            <v>88593</v>
          </cell>
          <cell r="F60">
            <v>79013</v>
          </cell>
          <cell r="G60">
            <v>82648</v>
          </cell>
          <cell r="H60">
            <v>67119</v>
          </cell>
          <cell r="I60">
            <v>74994</v>
          </cell>
          <cell r="J60">
            <v>87735</v>
          </cell>
          <cell r="K60">
            <v>99069</v>
          </cell>
          <cell r="L60">
            <v>106814</v>
          </cell>
          <cell r="M60">
            <v>114030</v>
          </cell>
          <cell r="N60">
            <v>126184</v>
          </cell>
          <cell r="O60">
            <v>162825</v>
          </cell>
          <cell r="P60">
            <v>183943</v>
          </cell>
          <cell r="Q60">
            <v>124664</v>
          </cell>
          <cell r="R60">
            <v>63858</v>
          </cell>
          <cell r="S60">
            <v>45414</v>
          </cell>
          <cell r="T60">
            <v>23054</v>
          </cell>
          <cell r="U60">
            <v>9967</v>
          </cell>
          <cell r="V60">
            <v>0</v>
          </cell>
        </row>
        <row r="61">
          <cell r="D61">
            <v>108101</v>
          </cell>
          <cell r="E61">
            <v>57237</v>
          </cell>
          <cell r="F61">
            <v>49082</v>
          </cell>
          <cell r="G61">
            <v>58635</v>
          </cell>
          <cell r="H61">
            <v>57796</v>
          </cell>
          <cell r="I61">
            <v>62759</v>
          </cell>
          <cell r="J61">
            <v>72468</v>
          </cell>
          <cell r="K61">
            <v>73137</v>
          </cell>
          <cell r="L61">
            <v>78982</v>
          </cell>
          <cell r="M61">
            <v>80272</v>
          </cell>
          <cell r="N61">
            <v>87654</v>
          </cell>
          <cell r="O61">
            <v>85270</v>
          </cell>
          <cell r="P61">
            <v>68531</v>
          </cell>
          <cell r="Q61">
            <v>46423</v>
          </cell>
          <cell r="R61">
            <v>28356</v>
          </cell>
          <cell r="S61">
            <v>18674</v>
          </cell>
          <cell r="T61">
            <v>9846</v>
          </cell>
          <cell r="U61">
            <v>6954</v>
          </cell>
          <cell r="V61">
            <v>0</v>
          </cell>
        </row>
        <row r="74">
          <cell r="D74">
            <v>688144</v>
          </cell>
          <cell r="E74">
            <v>395462</v>
          </cell>
          <cell r="F74">
            <v>304242</v>
          </cell>
          <cell r="G74">
            <v>343535</v>
          </cell>
          <cell r="H74">
            <v>371855</v>
          </cell>
          <cell r="I74">
            <v>531647</v>
          </cell>
          <cell r="J74">
            <v>671869</v>
          </cell>
          <cell r="K74">
            <v>575656</v>
          </cell>
          <cell r="L74">
            <v>485108</v>
          </cell>
          <cell r="M74">
            <v>471456</v>
          </cell>
          <cell r="N74">
            <v>430035</v>
          </cell>
          <cell r="O74">
            <v>340845</v>
          </cell>
          <cell r="P74">
            <v>241324</v>
          </cell>
          <cell r="Q74">
            <v>134945</v>
          </cell>
          <cell r="R74">
            <v>84863</v>
          </cell>
          <cell r="S74">
            <v>60971</v>
          </cell>
          <cell r="T74">
            <v>35773</v>
          </cell>
          <cell r="U74">
            <v>25831</v>
          </cell>
          <cell r="V74">
            <v>0</v>
          </cell>
        </row>
        <row r="78">
          <cell r="D78">
            <v>498242</v>
          </cell>
          <cell r="E78">
            <v>343581</v>
          </cell>
          <cell r="F78">
            <v>356535</v>
          </cell>
          <cell r="G78">
            <v>592119</v>
          </cell>
          <cell r="H78">
            <v>666764</v>
          </cell>
          <cell r="I78">
            <v>966721</v>
          </cell>
          <cell r="J78">
            <v>1224969</v>
          </cell>
          <cell r="K78">
            <v>1121601</v>
          </cell>
          <cell r="L78">
            <v>1045758</v>
          </cell>
          <cell r="M78">
            <v>1094264</v>
          </cell>
          <cell r="N78">
            <v>1039450</v>
          </cell>
          <cell r="O78">
            <v>823797</v>
          </cell>
          <cell r="P78">
            <v>615888</v>
          </cell>
          <cell r="Q78">
            <v>370628</v>
          </cell>
          <cell r="R78">
            <v>233660</v>
          </cell>
          <cell r="S78">
            <v>177783</v>
          </cell>
          <cell r="T78">
            <v>103131</v>
          </cell>
          <cell r="U78">
            <v>77473</v>
          </cell>
          <cell r="V78">
            <v>0</v>
          </cell>
        </row>
        <row r="96">
          <cell r="D96">
            <v>245400</v>
          </cell>
          <cell r="E96">
            <v>160856</v>
          </cell>
          <cell r="F96">
            <v>197173</v>
          </cell>
          <cell r="G96">
            <v>248969</v>
          </cell>
          <cell r="H96">
            <v>226872</v>
          </cell>
          <cell r="I96">
            <v>330506</v>
          </cell>
          <cell r="J96">
            <v>437842</v>
          </cell>
          <cell r="K96">
            <v>460285</v>
          </cell>
          <cell r="L96">
            <v>474218</v>
          </cell>
          <cell r="M96">
            <v>502215</v>
          </cell>
          <cell r="N96">
            <v>535620</v>
          </cell>
          <cell r="O96">
            <v>464737</v>
          </cell>
          <cell r="P96">
            <v>359599</v>
          </cell>
          <cell r="Q96">
            <v>222717</v>
          </cell>
          <cell r="R96">
            <v>147278</v>
          </cell>
          <cell r="S96">
            <v>108526</v>
          </cell>
          <cell r="T96">
            <v>63932</v>
          </cell>
          <cell r="U96">
            <v>47503</v>
          </cell>
          <cell r="V96">
            <v>52</v>
          </cell>
        </row>
        <row r="113">
          <cell r="D113">
            <v>4355</v>
          </cell>
          <cell r="E113">
            <v>4905</v>
          </cell>
          <cell r="F113">
            <v>4469</v>
          </cell>
          <cell r="G113">
            <v>7208</v>
          </cell>
          <cell r="H113">
            <v>9030</v>
          </cell>
          <cell r="I113">
            <v>14783</v>
          </cell>
          <cell r="J113">
            <v>22573</v>
          </cell>
          <cell r="K113">
            <v>20881</v>
          </cell>
          <cell r="L113">
            <v>16785</v>
          </cell>
          <cell r="M113">
            <v>15340</v>
          </cell>
          <cell r="N113">
            <v>14219</v>
          </cell>
          <cell r="O113">
            <v>11095</v>
          </cell>
          <cell r="P113">
            <v>8491</v>
          </cell>
          <cell r="Q113">
            <v>4815</v>
          </cell>
          <cell r="R113">
            <v>3044</v>
          </cell>
          <cell r="S113">
            <v>2110</v>
          </cell>
          <cell r="T113">
            <v>1167</v>
          </cell>
          <cell r="U113">
            <v>681</v>
          </cell>
          <cell r="V113">
            <v>98</v>
          </cell>
        </row>
        <row r="122">
          <cell r="D122">
            <v>73008</v>
          </cell>
          <cell r="E122">
            <v>22494</v>
          </cell>
          <cell r="F122">
            <v>20879</v>
          </cell>
          <cell r="G122">
            <v>32936</v>
          </cell>
          <cell r="H122">
            <v>42495</v>
          </cell>
          <cell r="I122">
            <v>79445</v>
          </cell>
          <cell r="J122">
            <v>120179</v>
          </cell>
          <cell r="K122">
            <v>99304</v>
          </cell>
          <cell r="L122">
            <v>71866</v>
          </cell>
          <cell r="M122">
            <v>65128</v>
          </cell>
          <cell r="N122">
            <v>63504</v>
          </cell>
          <cell r="O122">
            <v>54067</v>
          </cell>
          <cell r="P122">
            <v>43041</v>
          </cell>
          <cell r="Q122">
            <v>27993</v>
          </cell>
          <cell r="R122">
            <v>20241</v>
          </cell>
          <cell r="S122">
            <v>15962</v>
          </cell>
          <cell r="T122">
            <v>11140</v>
          </cell>
          <cell r="U122">
            <v>11168</v>
          </cell>
          <cell r="V122">
            <v>0</v>
          </cell>
        </row>
        <row r="129">
          <cell r="D129">
            <v>62375</v>
          </cell>
          <cell r="E129">
            <v>76905</v>
          </cell>
          <cell r="F129">
            <v>84167</v>
          </cell>
          <cell r="G129">
            <v>97854</v>
          </cell>
          <cell r="H129">
            <v>81291</v>
          </cell>
          <cell r="I129">
            <v>101999</v>
          </cell>
          <cell r="J129">
            <v>131397</v>
          </cell>
          <cell r="K129">
            <v>137805</v>
          </cell>
          <cell r="L129">
            <v>151169</v>
          </cell>
          <cell r="M129">
            <v>173899</v>
          </cell>
          <cell r="N129">
            <v>202899</v>
          </cell>
          <cell r="O129">
            <v>214300</v>
          </cell>
          <cell r="P129">
            <v>197722</v>
          </cell>
          <cell r="Q129">
            <v>115583</v>
          </cell>
          <cell r="R129">
            <v>63121</v>
          </cell>
          <cell r="S129">
            <v>39070</v>
          </cell>
          <cell r="T129">
            <v>18147</v>
          </cell>
          <cell r="U129">
            <v>11322</v>
          </cell>
          <cell r="V129">
            <v>0</v>
          </cell>
        </row>
        <row r="130">
          <cell r="D130">
            <v>88024</v>
          </cell>
          <cell r="E130">
            <v>48263</v>
          </cell>
          <cell r="F130">
            <v>45769</v>
          </cell>
          <cell r="G130">
            <v>68320</v>
          </cell>
          <cell r="H130">
            <v>69802</v>
          </cell>
          <cell r="I130">
            <v>83578</v>
          </cell>
          <cell r="J130">
            <v>105403</v>
          </cell>
          <cell r="K130">
            <v>95816</v>
          </cell>
          <cell r="L130">
            <v>98255</v>
          </cell>
          <cell r="M130">
            <v>104933</v>
          </cell>
          <cell r="N130">
            <v>107359</v>
          </cell>
          <cell r="O130">
            <v>95435</v>
          </cell>
          <cell r="P130">
            <v>63921</v>
          </cell>
          <cell r="Q130">
            <v>41905</v>
          </cell>
          <cell r="R130">
            <v>24593</v>
          </cell>
          <cell r="S130">
            <v>21789</v>
          </cell>
          <cell r="T130">
            <v>15320</v>
          </cell>
          <cell r="U130">
            <v>12954</v>
          </cell>
          <cell r="V130">
            <v>0</v>
          </cell>
        </row>
      </sheetData>
      <sheetData sheetId="14">
        <row r="4">
          <cell r="F4">
            <v>5725542</v>
          </cell>
          <cell r="G4">
            <v>91464573653</v>
          </cell>
          <cell r="H4">
            <v>56332006707</v>
          </cell>
          <cell r="I4">
            <v>13104</v>
          </cell>
          <cell r="J4">
            <v>1333075724</v>
          </cell>
          <cell r="K4">
            <v>800757187</v>
          </cell>
          <cell r="L4">
            <v>139526</v>
          </cell>
          <cell r="M4">
            <v>1516464083</v>
          </cell>
          <cell r="N4">
            <v>1319627894</v>
          </cell>
          <cell r="O4">
            <v>1000</v>
          </cell>
          <cell r="P4">
            <v>91185301</v>
          </cell>
          <cell r="Q4">
            <v>49869746</v>
          </cell>
          <cell r="X4">
            <v>5879172</v>
          </cell>
          <cell r="Y4">
            <v>94405298761</v>
          </cell>
          <cell r="Z4">
            <v>58502261534</v>
          </cell>
        </row>
        <row r="5">
          <cell r="F5">
            <v>54814</v>
          </cell>
          <cell r="G5">
            <v>1294742982</v>
          </cell>
          <cell r="H5">
            <v>684786034</v>
          </cell>
          <cell r="I5">
            <v>216</v>
          </cell>
          <cell r="J5">
            <v>9728772</v>
          </cell>
          <cell r="K5">
            <v>3481761</v>
          </cell>
          <cell r="L5">
            <v>74</v>
          </cell>
          <cell r="M5">
            <v>1521235</v>
          </cell>
          <cell r="N5">
            <v>796301</v>
          </cell>
          <cell r="O5">
            <v>0</v>
          </cell>
          <cell r="P5">
            <v>0</v>
          </cell>
          <cell r="Q5">
            <v>0</v>
          </cell>
          <cell r="X5">
            <v>55104</v>
          </cell>
          <cell r="Y5">
            <v>1305992989</v>
          </cell>
          <cell r="Z5">
            <v>689064096</v>
          </cell>
        </row>
        <row r="6">
          <cell r="F6">
            <v>1292</v>
          </cell>
          <cell r="G6">
            <v>192293855</v>
          </cell>
          <cell r="H6">
            <v>91984328</v>
          </cell>
          <cell r="I6">
            <v>248409</v>
          </cell>
          <cell r="J6">
            <v>7383625331</v>
          </cell>
          <cell r="K6">
            <v>4730891410</v>
          </cell>
          <cell r="L6">
            <v>39</v>
          </cell>
          <cell r="M6">
            <v>1155256</v>
          </cell>
          <cell r="N6">
            <v>568326</v>
          </cell>
          <cell r="O6">
            <v>9545</v>
          </cell>
          <cell r="P6">
            <v>182763811</v>
          </cell>
          <cell r="Q6">
            <v>124415287</v>
          </cell>
          <cell r="X6">
            <v>259285</v>
          </cell>
          <cell r="Y6">
            <v>7759838253</v>
          </cell>
          <cell r="Z6">
            <v>4947859351</v>
          </cell>
        </row>
        <row r="7">
          <cell r="X7">
            <v>6193561</v>
          </cell>
        </row>
        <row r="8">
          <cell r="F8">
            <v>7693524</v>
          </cell>
          <cell r="G8">
            <v>28690232149</v>
          </cell>
          <cell r="H8">
            <v>19591982944</v>
          </cell>
          <cell r="I8">
            <v>793497</v>
          </cell>
          <cell r="J8">
            <v>4254648152</v>
          </cell>
          <cell r="K8">
            <v>3118756600</v>
          </cell>
          <cell r="L8">
            <v>467002</v>
          </cell>
          <cell r="M8">
            <v>1631720971</v>
          </cell>
          <cell r="N8">
            <v>1539470750</v>
          </cell>
          <cell r="O8">
            <v>112047</v>
          </cell>
          <cell r="P8">
            <v>386404907</v>
          </cell>
          <cell r="Q8">
            <v>299778976</v>
          </cell>
          <cell r="X8">
            <v>9066070</v>
          </cell>
          <cell r="Y8">
            <v>34963006179</v>
          </cell>
          <cell r="Z8">
            <v>24549989270</v>
          </cell>
        </row>
        <row r="9">
          <cell r="F9">
            <v>1712592</v>
          </cell>
          <cell r="G9">
            <v>41634756025</v>
          </cell>
          <cell r="H9">
            <v>26919117458</v>
          </cell>
          <cell r="I9">
            <v>86873</v>
          </cell>
          <cell r="J9">
            <v>4719281852</v>
          </cell>
          <cell r="K9">
            <v>3753797474</v>
          </cell>
          <cell r="L9">
            <v>68823</v>
          </cell>
          <cell r="M9">
            <v>1342797116</v>
          </cell>
          <cell r="N9">
            <v>1183087382</v>
          </cell>
          <cell r="O9">
            <v>9240</v>
          </cell>
          <cell r="P9">
            <v>317503167</v>
          </cell>
          <cell r="Q9">
            <v>265612256</v>
          </cell>
          <cell r="X9">
            <v>1877528</v>
          </cell>
          <cell r="Y9">
            <v>48014338160</v>
          </cell>
          <cell r="Z9">
            <v>32121614570</v>
          </cell>
        </row>
        <row r="10">
          <cell r="F10">
            <v>320210</v>
          </cell>
          <cell r="G10">
            <v>3681153987</v>
          </cell>
          <cell r="H10">
            <v>2194310584</v>
          </cell>
          <cell r="I10">
            <v>70889</v>
          </cell>
          <cell r="J10">
            <v>2347285116</v>
          </cell>
          <cell r="K10">
            <v>1901764994</v>
          </cell>
          <cell r="L10">
            <v>11946</v>
          </cell>
          <cell r="M10">
            <v>101744144</v>
          </cell>
          <cell r="N10">
            <v>93373130</v>
          </cell>
          <cell r="O10">
            <v>5721</v>
          </cell>
          <cell r="P10">
            <v>113025637</v>
          </cell>
          <cell r="Q10">
            <v>97271571</v>
          </cell>
          <cell r="X10">
            <v>408766</v>
          </cell>
          <cell r="Y10">
            <v>6243208884</v>
          </cell>
          <cell r="Z10">
            <v>4286720279</v>
          </cell>
        </row>
        <row r="11">
          <cell r="X11">
            <v>11352364</v>
          </cell>
        </row>
        <row r="12">
          <cell r="F12">
            <v>68480</v>
          </cell>
          <cell r="G12">
            <v>3147587102</v>
          </cell>
          <cell r="H12">
            <v>2159196886</v>
          </cell>
          <cell r="I12">
            <v>2748</v>
          </cell>
          <cell r="J12">
            <v>901524094</v>
          </cell>
          <cell r="K12">
            <v>508870229</v>
          </cell>
          <cell r="L12">
            <v>3658</v>
          </cell>
          <cell r="M12">
            <v>177598425</v>
          </cell>
          <cell r="N12">
            <v>139746923</v>
          </cell>
          <cell r="O12">
            <v>164</v>
          </cell>
          <cell r="P12">
            <v>46527682</v>
          </cell>
          <cell r="Q12">
            <v>30435583</v>
          </cell>
          <cell r="X12">
            <v>75050</v>
          </cell>
          <cell r="Y12">
            <v>4273237303</v>
          </cell>
          <cell r="Z12">
            <v>2838249621</v>
          </cell>
        </row>
        <row r="13">
          <cell r="F13">
            <v>3021403</v>
          </cell>
          <cell r="G13">
            <v>7861917745</v>
          </cell>
          <cell r="H13">
            <v>3933784982</v>
          </cell>
          <cell r="I13">
            <v>221946</v>
          </cell>
          <cell r="J13">
            <v>1198670149</v>
          </cell>
          <cell r="K13">
            <v>707321551</v>
          </cell>
          <cell r="L13">
            <v>104510</v>
          </cell>
          <cell r="M13">
            <v>213522578</v>
          </cell>
          <cell r="N13">
            <v>200813694</v>
          </cell>
          <cell r="O13">
            <v>13114</v>
          </cell>
          <cell r="P13">
            <v>60352560</v>
          </cell>
          <cell r="Q13">
            <v>45281173</v>
          </cell>
          <cell r="X13">
            <v>3360973</v>
          </cell>
          <cell r="Y13">
            <v>9334463032</v>
          </cell>
          <cell r="Z13">
            <v>4887201400</v>
          </cell>
        </row>
        <row r="14">
          <cell r="F14">
            <v>984</v>
          </cell>
          <cell r="G14">
            <v>27382104</v>
          </cell>
          <cell r="H14">
            <v>13506982</v>
          </cell>
          <cell r="I14">
            <v>43166</v>
          </cell>
          <cell r="J14">
            <v>988607853</v>
          </cell>
          <cell r="K14">
            <v>771673130</v>
          </cell>
          <cell r="L14">
            <v>1790</v>
          </cell>
          <cell r="M14">
            <v>7788469</v>
          </cell>
          <cell r="N14">
            <v>6623285</v>
          </cell>
          <cell r="O14">
            <v>4561</v>
          </cell>
          <cell r="P14">
            <v>92591649</v>
          </cell>
          <cell r="Q14">
            <v>69707271</v>
          </cell>
          <cell r="X14">
            <v>50501</v>
          </cell>
          <cell r="Y14">
            <v>1116370075</v>
          </cell>
          <cell r="Z14">
            <v>861510668</v>
          </cell>
        </row>
        <row r="15">
          <cell r="F15">
            <v>272784</v>
          </cell>
          <cell r="G15">
            <v>8607146860</v>
          </cell>
          <cell r="H15">
            <v>2491613642</v>
          </cell>
          <cell r="I15">
            <v>4354</v>
          </cell>
          <cell r="J15">
            <v>229925143</v>
          </cell>
          <cell r="K15">
            <v>80562881</v>
          </cell>
          <cell r="L15">
            <v>9300</v>
          </cell>
          <cell r="M15">
            <v>158652134</v>
          </cell>
          <cell r="N15">
            <v>128100028</v>
          </cell>
          <cell r="O15">
            <v>156</v>
          </cell>
          <cell r="P15">
            <v>8292422</v>
          </cell>
          <cell r="Q15">
            <v>4147153</v>
          </cell>
          <cell r="X15">
            <v>286594</v>
          </cell>
          <cell r="Y15">
            <v>9004016559</v>
          </cell>
          <cell r="Z15">
            <v>2704423704</v>
          </cell>
        </row>
        <row r="16">
          <cell r="F16">
            <v>463272</v>
          </cell>
          <cell r="G16">
            <v>10297207933</v>
          </cell>
          <cell r="H16">
            <v>3298539169</v>
          </cell>
          <cell r="I16">
            <v>1051</v>
          </cell>
          <cell r="J16">
            <v>35468392</v>
          </cell>
          <cell r="K16">
            <v>16424341</v>
          </cell>
          <cell r="L16">
            <v>9804</v>
          </cell>
          <cell r="M16">
            <v>116820512</v>
          </cell>
          <cell r="N16">
            <v>91177966</v>
          </cell>
          <cell r="O16">
            <v>57</v>
          </cell>
          <cell r="P16">
            <v>704038</v>
          </cell>
          <cell r="Q16">
            <v>585169</v>
          </cell>
          <cell r="X16">
            <v>474184</v>
          </cell>
          <cell r="Y16">
            <v>10450200875</v>
          </cell>
          <cell r="Z16">
            <v>3406726645</v>
          </cell>
        </row>
        <row r="17">
          <cell r="F17">
            <v>5265</v>
          </cell>
          <cell r="G17">
            <v>151589998</v>
          </cell>
          <cell r="H17">
            <v>60553231</v>
          </cell>
          <cell r="I17">
            <v>96</v>
          </cell>
          <cell r="J17">
            <v>5460704</v>
          </cell>
          <cell r="K17">
            <v>1736921</v>
          </cell>
          <cell r="L17">
            <v>111</v>
          </cell>
          <cell r="M17">
            <v>2500031</v>
          </cell>
          <cell r="N17">
            <v>1889562</v>
          </cell>
          <cell r="O17">
            <v>2</v>
          </cell>
          <cell r="P17">
            <v>109931</v>
          </cell>
          <cell r="Q17">
            <v>102938</v>
          </cell>
          <cell r="X17">
            <v>5474</v>
          </cell>
          <cell r="Y17">
            <v>159660664</v>
          </cell>
          <cell r="Z17">
            <v>64282652</v>
          </cell>
        </row>
        <row r="18">
          <cell r="F18">
            <v>791</v>
          </cell>
          <cell r="G18">
            <v>5910566</v>
          </cell>
          <cell r="H18">
            <v>2506470</v>
          </cell>
          <cell r="I18">
            <v>6</v>
          </cell>
          <cell r="J18">
            <v>170574</v>
          </cell>
          <cell r="K18">
            <v>141547</v>
          </cell>
          <cell r="L18">
            <v>6</v>
          </cell>
          <cell r="M18">
            <v>44600</v>
          </cell>
          <cell r="N18">
            <v>19141</v>
          </cell>
          <cell r="O18">
            <v>1</v>
          </cell>
          <cell r="P18">
            <v>11526</v>
          </cell>
          <cell r="Q18">
            <v>11065</v>
          </cell>
          <cell r="X18">
            <v>804</v>
          </cell>
          <cell r="Y18">
            <v>6137266</v>
          </cell>
          <cell r="Z18">
            <v>2678223</v>
          </cell>
        </row>
        <row r="19">
          <cell r="F19">
            <v>49566</v>
          </cell>
          <cell r="G19">
            <v>1099618483</v>
          </cell>
          <cell r="H19">
            <v>694376424</v>
          </cell>
          <cell r="I19">
            <v>5116</v>
          </cell>
          <cell r="J19">
            <v>454658785</v>
          </cell>
          <cell r="K19">
            <v>303713506</v>
          </cell>
          <cell r="L19">
            <v>1187</v>
          </cell>
          <cell r="M19">
            <v>35142812</v>
          </cell>
          <cell r="N19">
            <v>27282478</v>
          </cell>
          <cell r="O19">
            <v>276</v>
          </cell>
          <cell r="P19">
            <v>12449961</v>
          </cell>
          <cell r="Q19">
            <v>8218974</v>
          </cell>
          <cell r="X19">
            <v>56145</v>
          </cell>
          <cell r="Y19">
            <v>1601870041</v>
          </cell>
          <cell r="Z19">
            <v>1033591382</v>
          </cell>
        </row>
        <row r="20">
          <cell r="F20">
            <v>251134</v>
          </cell>
          <cell r="G20">
            <v>2050386108</v>
          </cell>
          <cell r="H20">
            <v>1268657989</v>
          </cell>
          <cell r="I20">
            <v>343</v>
          </cell>
          <cell r="J20">
            <v>14204651</v>
          </cell>
          <cell r="K20">
            <v>8142334</v>
          </cell>
          <cell r="L20">
            <v>10204</v>
          </cell>
          <cell r="M20">
            <v>84248107</v>
          </cell>
          <cell r="N20">
            <v>76983902</v>
          </cell>
          <cell r="O20">
            <v>36</v>
          </cell>
          <cell r="P20">
            <v>393290</v>
          </cell>
          <cell r="Q20">
            <v>282839</v>
          </cell>
          <cell r="X20">
            <v>261717</v>
          </cell>
          <cell r="Y20">
            <v>2149232156</v>
          </cell>
          <cell r="Z20">
            <v>1354067064</v>
          </cell>
        </row>
        <row r="21">
          <cell r="F21">
            <v>121341</v>
          </cell>
          <cell r="G21">
            <v>1691707303</v>
          </cell>
          <cell r="H21">
            <v>656840064</v>
          </cell>
          <cell r="I21">
            <v>1969</v>
          </cell>
          <cell r="J21">
            <v>48116233</v>
          </cell>
          <cell r="K21">
            <v>28752317</v>
          </cell>
          <cell r="L21">
            <v>3119</v>
          </cell>
          <cell r="M21">
            <v>30053815</v>
          </cell>
          <cell r="N21">
            <v>26775775</v>
          </cell>
          <cell r="O21">
            <v>130</v>
          </cell>
          <cell r="P21">
            <v>1755034</v>
          </cell>
          <cell r="Q21">
            <v>1569560</v>
          </cell>
          <cell r="X21">
            <v>126559</v>
          </cell>
          <cell r="Y21">
            <v>1771632385</v>
          </cell>
          <cell r="Z21">
            <v>713937716</v>
          </cell>
        </row>
        <row r="22">
          <cell r="F22">
            <v>42866</v>
          </cell>
          <cell r="G22">
            <v>1120502563</v>
          </cell>
          <cell r="H22">
            <v>555590336</v>
          </cell>
          <cell r="I22">
            <v>424</v>
          </cell>
          <cell r="J22">
            <v>20367111</v>
          </cell>
          <cell r="K22">
            <v>8894520</v>
          </cell>
          <cell r="L22">
            <v>784</v>
          </cell>
          <cell r="M22">
            <v>13472266</v>
          </cell>
          <cell r="N22">
            <v>11678295</v>
          </cell>
          <cell r="O22">
            <v>13</v>
          </cell>
          <cell r="P22">
            <v>795133</v>
          </cell>
          <cell r="Q22">
            <v>230359</v>
          </cell>
          <cell r="X22">
            <v>44087</v>
          </cell>
          <cell r="Y22">
            <v>1155137073</v>
          </cell>
          <cell r="Z22">
            <v>576393510</v>
          </cell>
        </row>
        <row r="23">
          <cell r="F23">
            <v>243292</v>
          </cell>
          <cell r="G23">
            <v>4645023243</v>
          </cell>
          <cell r="H23">
            <v>2907340503</v>
          </cell>
          <cell r="I23">
            <v>28252</v>
          </cell>
          <cell r="J23">
            <v>1131599278</v>
          </cell>
          <cell r="K23">
            <v>786540217</v>
          </cell>
          <cell r="L23">
            <v>10164</v>
          </cell>
          <cell r="M23">
            <v>155770422</v>
          </cell>
          <cell r="N23">
            <v>133295909</v>
          </cell>
          <cell r="O23">
            <v>2790</v>
          </cell>
          <cell r="P23">
            <v>57903063</v>
          </cell>
          <cell r="Q23">
            <v>41153229</v>
          </cell>
          <cell r="X23">
            <v>284498</v>
          </cell>
          <cell r="Y23">
            <v>5990296006</v>
          </cell>
          <cell r="Z23">
            <v>3868329858</v>
          </cell>
        </row>
        <row r="24">
          <cell r="F24">
            <v>77355</v>
          </cell>
          <cell r="G24">
            <v>2648422771</v>
          </cell>
          <cell r="H24">
            <v>1632850568</v>
          </cell>
          <cell r="I24">
            <v>4800</v>
          </cell>
          <cell r="J24">
            <v>336258492</v>
          </cell>
          <cell r="K24">
            <v>233737864</v>
          </cell>
          <cell r="L24">
            <v>3048</v>
          </cell>
          <cell r="M24">
            <v>99448973</v>
          </cell>
          <cell r="N24">
            <v>88467113</v>
          </cell>
          <cell r="O24">
            <v>407</v>
          </cell>
          <cell r="P24">
            <v>20401274</v>
          </cell>
          <cell r="Q24">
            <v>16172657</v>
          </cell>
          <cell r="X24">
            <v>85610</v>
          </cell>
          <cell r="Y24">
            <v>3104531510</v>
          </cell>
          <cell r="Z24">
            <v>1971228202</v>
          </cell>
        </row>
        <row r="25">
          <cell r="F25">
            <v>9852</v>
          </cell>
          <cell r="G25">
            <v>772866304</v>
          </cell>
          <cell r="H25">
            <v>558679930</v>
          </cell>
          <cell r="I25">
            <v>4024</v>
          </cell>
          <cell r="J25">
            <v>634281169</v>
          </cell>
          <cell r="K25">
            <v>506397015</v>
          </cell>
          <cell r="L25">
            <v>1437</v>
          </cell>
          <cell r="M25">
            <v>124882041</v>
          </cell>
          <cell r="N25">
            <v>120544236</v>
          </cell>
          <cell r="O25">
            <v>234</v>
          </cell>
          <cell r="P25">
            <v>11914192</v>
          </cell>
          <cell r="Q25">
            <v>7971445</v>
          </cell>
          <cell r="X25">
            <v>15547</v>
          </cell>
          <cell r="Y25">
            <v>1543943706</v>
          </cell>
          <cell r="Z25">
            <v>1193592626</v>
          </cell>
        </row>
        <row r="26">
          <cell r="F26">
            <v>39258</v>
          </cell>
          <cell r="G26">
            <v>732445002</v>
          </cell>
          <cell r="H26">
            <v>289389225</v>
          </cell>
          <cell r="I26">
            <v>23834</v>
          </cell>
          <cell r="J26">
            <v>2822209332</v>
          </cell>
          <cell r="K26">
            <v>2016225195</v>
          </cell>
          <cell r="L26">
            <v>1999</v>
          </cell>
          <cell r="M26">
            <v>17554299</v>
          </cell>
          <cell r="N26">
            <v>11338317</v>
          </cell>
          <cell r="O26">
            <v>1977</v>
          </cell>
          <cell r="P26">
            <v>141797912</v>
          </cell>
          <cell r="Q26">
            <v>105870381</v>
          </cell>
          <cell r="X26">
            <v>67068</v>
          </cell>
          <cell r="Y26">
            <v>3714006545</v>
          </cell>
          <cell r="Z26">
            <v>2422823118</v>
          </cell>
        </row>
        <row r="27">
          <cell r="I27">
            <v>12559</v>
          </cell>
          <cell r="J27">
            <v>6626219734</v>
          </cell>
          <cell r="K27">
            <v>5059867389</v>
          </cell>
          <cell r="O27">
            <v>617</v>
          </cell>
          <cell r="P27">
            <v>205905789</v>
          </cell>
          <cell r="Q27">
            <v>161002930</v>
          </cell>
          <cell r="X27">
            <v>13176</v>
          </cell>
          <cell r="Y27">
            <v>6832125523</v>
          </cell>
          <cell r="Z27">
            <v>5220870319</v>
          </cell>
        </row>
        <row r="28">
          <cell r="F28">
            <v>24219</v>
          </cell>
          <cell r="G28">
            <v>509479066</v>
          </cell>
          <cell r="H28">
            <v>266523129</v>
          </cell>
          <cell r="I28">
            <v>639</v>
          </cell>
          <cell r="J28">
            <v>84369197</v>
          </cell>
          <cell r="K28">
            <v>48040386</v>
          </cell>
          <cell r="L28">
            <v>1372</v>
          </cell>
          <cell r="M28">
            <v>19851139</v>
          </cell>
          <cell r="N28">
            <v>15299091</v>
          </cell>
          <cell r="O28">
            <v>83</v>
          </cell>
          <cell r="P28">
            <v>7547265</v>
          </cell>
          <cell r="Q28">
            <v>6181356</v>
          </cell>
          <cell r="X28">
            <v>26313</v>
          </cell>
          <cell r="Y28">
            <v>621246667</v>
          </cell>
          <cell r="Z28">
            <v>336043962</v>
          </cell>
        </row>
        <row r="29">
          <cell r="X29">
            <v>5234300</v>
          </cell>
        </row>
        <row r="30">
          <cell r="F30">
            <v>94</v>
          </cell>
          <cell r="G30">
            <v>52471341</v>
          </cell>
          <cell r="H30">
            <v>29567767</v>
          </cell>
          <cell r="I30">
            <v>4982</v>
          </cell>
          <cell r="J30">
            <v>4102665381</v>
          </cell>
          <cell r="K30">
            <v>2381812201</v>
          </cell>
          <cell r="L30">
            <v>15</v>
          </cell>
          <cell r="M30">
            <v>5647477</v>
          </cell>
          <cell r="N30">
            <v>4755843</v>
          </cell>
          <cell r="O30">
            <v>433</v>
          </cell>
          <cell r="P30">
            <v>232794181</v>
          </cell>
          <cell r="Q30">
            <v>160938355</v>
          </cell>
          <cell r="X30">
            <v>5524</v>
          </cell>
          <cell r="Y30">
            <v>4393578380</v>
          </cell>
          <cell r="Z30">
            <v>2577074166</v>
          </cell>
        </row>
        <row r="31">
          <cell r="F31">
            <v>4595</v>
          </cell>
          <cell r="G31">
            <v>1198119548</v>
          </cell>
          <cell r="H31">
            <v>814239258</v>
          </cell>
          <cell r="I31">
            <v>11270</v>
          </cell>
          <cell r="J31">
            <v>4557412464</v>
          </cell>
          <cell r="K31">
            <v>3515899395</v>
          </cell>
          <cell r="L31">
            <v>226</v>
          </cell>
          <cell r="M31">
            <v>77490083</v>
          </cell>
          <cell r="N31">
            <v>75362420</v>
          </cell>
          <cell r="O31">
            <v>190</v>
          </cell>
          <cell r="P31">
            <v>59936870</v>
          </cell>
          <cell r="Q31">
            <v>46997826</v>
          </cell>
          <cell r="X31">
            <v>16281</v>
          </cell>
          <cell r="Y31">
            <v>5892958965</v>
          </cell>
          <cell r="Z31">
            <v>4452498899</v>
          </cell>
        </row>
        <row r="32">
          <cell r="F32">
            <v>375</v>
          </cell>
          <cell r="G32">
            <v>61063897</v>
          </cell>
          <cell r="H32">
            <v>33972214</v>
          </cell>
          <cell r="I32">
            <v>9999</v>
          </cell>
          <cell r="J32">
            <v>3717589729</v>
          </cell>
          <cell r="K32">
            <v>2095724230</v>
          </cell>
          <cell r="L32">
            <v>23</v>
          </cell>
          <cell r="M32">
            <v>2051084</v>
          </cell>
          <cell r="N32">
            <v>1715066</v>
          </cell>
          <cell r="O32">
            <v>471</v>
          </cell>
          <cell r="P32">
            <v>92744351</v>
          </cell>
          <cell r="Q32">
            <v>67850476</v>
          </cell>
          <cell r="X32">
            <v>10868</v>
          </cell>
          <cell r="Y32">
            <v>3873449061</v>
          </cell>
          <cell r="Z32">
            <v>2199261986</v>
          </cell>
        </row>
        <row r="33">
          <cell r="F33">
            <v>2530</v>
          </cell>
          <cell r="G33">
            <v>125346736</v>
          </cell>
          <cell r="H33">
            <v>45516157</v>
          </cell>
          <cell r="I33">
            <v>1992</v>
          </cell>
          <cell r="J33">
            <v>1914778356</v>
          </cell>
          <cell r="K33">
            <v>934419983</v>
          </cell>
          <cell r="L33">
            <v>36</v>
          </cell>
          <cell r="M33">
            <v>1426554</v>
          </cell>
          <cell r="N33">
            <v>767434</v>
          </cell>
          <cell r="O33">
            <v>187</v>
          </cell>
          <cell r="P33">
            <v>59526961</v>
          </cell>
          <cell r="Q33">
            <v>43926569</v>
          </cell>
          <cell r="X33">
            <v>4745</v>
          </cell>
          <cell r="Y33">
            <v>2101078607</v>
          </cell>
          <cell r="Z33">
            <v>1024630143</v>
          </cell>
        </row>
        <row r="34">
          <cell r="F34">
            <v>910</v>
          </cell>
          <cell r="G34">
            <v>132699333</v>
          </cell>
          <cell r="H34">
            <v>74225419</v>
          </cell>
          <cell r="I34">
            <v>2921</v>
          </cell>
          <cell r="J34">
            <v>1562110167</v>
          </cell>
          <cell r="K34">
            <v>701065078</v>
          </cell>
          <cell r="L34">
            <v>30</v>
          </cell>
          <cell r="M34">
            <v>1843182</v>
          </cell>
          <cell r="N34">
            <v>1593041</v>
          </cell>
          <cell r="O34">
            <v>262</v>
          </cell>
          <cell r="P34">
            <v>63526401</v>
          </cell>
          <cell r="Q34">
            <v>42348743</v>
          </cell>
          <cell r="X34">
            <v>4123</v>
          </cell>
          <cell r="Y34">
            <v>1760179083</v>
          </cell>
          <cell r="Z34">
            <v>819232281</v>
          </cell>
        </row>
        <row r="35">
          <cell r="F35">
            <v>31452</v>
          </cell>
          <cell r="G35">
            <v>2081175382</v>
          </cell>
          <cell r="H35">
            <v>1247898635</v>
          </cell>
          <cell r="I35">
            <v>2426</v>
          </cell>
          <cell r="J35">
            <v>283730760</v>
          </cell>
          <cell r="K35">
            <v>140015553</v>
          </cell>
          <cell r="L35">
            <v>928</v>
          </cell>
          <cell r="M35">
            <v>35223078</v>
          </cell>
          <cell r="N35">
            <v>27419450</v>
          </cell>
          <cell r="O35">
            <v>199</v>
          </cell>
          <cell r="P35">
            <v>16630851</v>
          </cell>
          <cell r="Q35">
            <v>12264437</v>
          </cell>
          <cell r="X35">
            <v>35005</v>
          </cell>
          <cell r="Y35">
            <v>2416760071</v>
          </cell>
          <cell r="Z35">
            <v>1427598075</v>
          </cell>
        </row>
        <row r="36">
          <cell r="F36">
            <v>121</v>
          </cell>
          <cell r="G36">
            <v>33136977</v>
          </cell>
          <cell r="H36">
            <v>20872329</v>
          </cell>
          <cell r="I36">
            <v>5104</v>
          </cell>
          <cell r="J36">
            <v>2179347829</v>
          </cell>
          <cell r="K36">
            <v>1588763360</v>
          </cell>
          <cell r="L36">
            <v>7</v>
          </cell>
          <cell r="M36">
            <v>1142794</v>
          </cell>
          <cell r="N36">
            <v>788554</v>
          </cell>
          <cell r="O36">
            <v>270</v>
          </cell>
          <cell r="P36">
            <v>55606391</v>
          </cell>
          <cell r="Q36">
            <v>46478078</v>
          </cell>
          <cell r="X36">
            <v>5502</v>
          </cell>
          <cell r="Y36">
            <v>2269233991</v>
          </cell>
          <cell r="Z36">
            <v>1656902321</v>
          </cell>
        </row>
        <row r="37">
          <cell r="F37">
            <v>12</v>
          </cell>
          <cell r="G37">
            <v>2816457</v>
          </cell>
          <cell r="H37">
            <v>1287854</v>
          </cell>
          <cell r="I37">
            <v>564</v>
          </cell>
          <cell r="J37">
            <v>410368165</v>
          </cell>
          <cell r="K37">
            <v>227046087</v>
          </cell>
          <cell r="L37">
            <v>1</v>
          </cell>
          <cell r="M37">
            <v>644560</v>
          </cell>
          <cell r="N37">
            <v>580104</v>
          </cell>
          <cell r="O37">
            <v>64</v>
          </cell>
          <cell r="P37">
            <v>24299980</v>
          </cell>
          <cell r="Q37">
            <v>16707858</v>
          </cell>
          <cell r="X37">
            <v>641</v>
          </cell>
          <cell r="Y37">
            <v>438129162</v>
          </cell>
          <cell r="Z37">
            <v>245621903</v>
          </cell>
        </row>
        <row r="38">
          <cell r="F38">
            <v>51</v>
          </cell>
          <cell r="G38">
            <v>21192795</v>
          </cell>
          <cell r="H38">
            <v>15684653</v>
          </cell>
          <cell r="I38">
            <v>14531</v>
          </cell>
          <cell r="J38">
            <v>9369269378</v>
          </cell>
          <cell r="K38">
            <v>6297445649</v>
          </cell>
          <cell r="L38">
            <v>1</v>
          </cell>
          <cell r="M38">
            <v>214118</v>
          </cell>
          <cell r="N38">
            <v>212118</v>
          </cell>
          <cell r="O38">
            <v>1335</v>
          </cell>
          <cell r="P38">
            <v>516109960</v>
          </cell>
          <cell r="Q38">
            <v>368647813</v>
          </cell>
          <cell r="X38">
            <v>15918</v>
          </cell>
          <cell r="Y38">
            <v>9906786251</v>
          </cell>
          <cell r="Z38">
            <v>6681990233</v>
          </cell>
        </row>
        <row r="39">
          <cell r="F39">
            <v>181</v>
          </cell>
          <cell r="G39">
            <v>15355334</v>
          </cell>
          <cell r="H39">
            <v>9292944</v>
          </cell>
          <cell r="I39">
            <v>1463</v>
          </cell>
          <cell r="J39">
            <v>596410235</v>
          </cell>
          <cell r="K39">
            <v>366693075</v>
          </cell>
          <cell r="L39">
            <v>5</v>
          </cell>
          <cell r="M39">
            <v>278135</v>
          </cell>
          <cell r="N39">
            <v>189881</v>
          </cell>
          <cell r="O39">
            <v>101</v>
          </cell>
          <cell r="P39">
            <v>18962664</v>
          </cell>
          <cell r="Q39">
            <v>12972605</v>
          </cell>
          <cell r="X39">
            <v>1750</v>
          </cell>
          <cell r="Y39">
            <v>631006368</v>
          </cell>
          <cell r="Z39">
            <v>389148505</v>
          </cell>
        </row>
        <row r="40">
          <cell r="F40">
            <v>144</v>
          </cell>
          <cell r="G40">
            <v>25417146</v>
          </cell>
          <cell r="H40">
            <v>18785548</v>
          </cell>
          <cell r="I40">
            <v>2571</v>
          </cell>
          <cell r="J40">
            <v>1635311787</v>
          </cell>
          <cell r="K40">
            <v>1153504054</v>
          </cell>
          <cell r="L40">
            <v>8</v>
          </cell>
          <cell r="M40">
            <v>1954378</v>
          </cell>
          <cell r="N40">
            <v>1933078</v>
          </cell>
          <cell r="O40">
            <v>257</v>
          </cell>
          <cell r="P40">
            <v>74429147</v>
          </cell>
          <cell r="Q40">
            <v>60172604</v>
          </cell>
          <cell r="X40">
            <v>2980</v>
          </cell>
          <cell r="Y40">
            <v>1737112458</v>
          </cell>
          <cell r="Z40">
            <v>1234395284</v>
          </cell>
        </row>
        <row r="41">
          <cell r="F41">
            <v>108</v>
          </cell>
          <cell r="G41">
            <v>14781104</v>
          </cell>
          <cell r="H41">
            <v>10828716</v>
          </cell>
          <cell r="I41">
            <v>2090</v>
          </cell>
          <cell r="J41">
            <v>1209836319</v>
          </cell>
          <cell r="K41">
            <v>740423785</v>
          </cell>
          <cell r="L41">
            <v>1</v>
          </cell>
          <cell r="M41">
            <v>9400</v>
          </cell>
          <cell r="N41">
            <v>9400</v>
          </cell>
          <cell r="O41">
            <v>209</v>
          </cell>
          <cell r="P41">
            <v>44296724</v>
          </cell>
          <cell r="Q41">
            <v>34312470</v>
          </cell>
          <cell r="X41">
            <v>2408</v>
          </cell>
          <cell r="Y41">
            <v>1268923547</v>
          </cell>
          <cell r="Z41">
            <v>785574371</v>
          </cell>
        </row>
        <row r="42">
          <cell r="F42">
            <v>338</v>
          </cell>
          <cell r="G42">
            <v>65245246</v>
          </cell>
          <cell r="H42">
            <v>33475562</v>
          </cell>
          <cell r="I42">
            <v>14974</v>
          </cell>
          <cell r="J42">
            <v>8444001061</v>
          </cell>
          <cell r="K42">
            <v>5603233059</v>
          </cell>
          <cell r="L42">
            <v>22</v>
          </cell>
          <cell r="M42">
            <v>1628883</v>
          </cell>
          <cell r="N42">
            <v>1180467</v>
          </cell>
          <cell r="O42">
            <v>973</v>
          </cell>
          <cell r="P42">
            <v>310663830</v>
          </cell>
          <cell r="Q42">
            <v>241340300</v>
          </cell>
          <cell r="X42">
            <v>16307</v>
          </cell>
          <cell r="Y42">
            <v>8821539020</v>
          </cell>
          <cell r="Z42">
            <v>5879229388</v>
          </cell>
        </row>
        <row r="43">
          <cell r="F43">
            <v>198</v>
          </cell>
          <cell r="G43">
            <v>39773473</v>
          </cell>
          <cell r="H43">
            <v>22236803</v>
          </cell>
          <cell r="I43">
            <v>7269</v>
          </cell>
          <cell r="J43">
            <v>1763197472</v>
          </cell>
          <cell r="K43">
            <v>1186570069</v>
          </cell>
          <cell r="L43">
            <v>41</v>
          </cell>
          <cell r="M43">
            <v>5065915</v>
          </cell>
          <cell r="N43">
            <v>3330207</v>
          </cell>
          <cell r="O43">
            <v>513</v>
          </cell>
          <cell r="P43">
            <v>83814481</v>
          </cell>
          <cell r="Q43">
            <v>60216752</v>
          </cell>
          <cell r="X43">
            <v>8021</v>
          </cell>
          <cell r="Y43">
            <v>1891851341</v>
          </cell>
          <cell r="Z43">
            <v>1272353831</v>
          </cell>
        </row>
        <row r="44">
          <cell r="I44">
            <v>21312</v>
          </cell>
          <cell r="J44">
            <v>12445933464</v>
          </cell>
          <cell r="K44">
            <v>9189804097</v>
          </cell>
          <cell r="O44">
            <v>1286</v>
          </cell>
          <cell r="P44">
            <v>530801271</v>
          </cell>
          <cell r="Q44">
            <v>396395422</v>
          </cell>
          <cell r="X44">
            <v>22598</v>
          </cell>
          <cell r="Y44">
            <v>12976734735</v>
          </cell>
          <cell r="Z44">
            <v>9586199519</v>
          </cell>
        </row>
        <row r="45">
          <cell r="F45">
            <v>507</v>
          </cell>
          <cell r="G45">
            <v>78548451</v>
          </cell>
          <cell r="H45">
            <v>53490241</v>
          </cell>
          <cell r="I45">
            <v>11810</v>
          </cell>
          <cell r="J45">
            <v>6361509557</v>
          </cell>
          <cell r="K45">
            <v>3790838497</v>
          </cell>
          <cell r="L45">
            <v>101</v>
          </cell>
          <cell r="M45">
            <v>10520606</v>
          </cell>
          <cell r="N45">
            <v>9241969</v>
          </cell>
          <cell r="O45">
            <v>960</v>
          </cell>
          <cell r="P45">
            <v>233459062</v>
          </cell>
          <cell r="Q45">
            <v>183474908</v>
          </cell>
          <cell r="X45">
            <v>13378</v>
          </cell>
          <cell r="Y45">
            <v>6684037676</v>
          </cell>
          <cell r="Z45">
            <v>4037045615</v>
          </cell>
        </row>
        <row r="46">
          <cell r="X46">
            <v>166049</v>
          </cell>
        </row>
        <row r="47">
          <cell r="F47">
            <v>4972</v>
          </cell>
          <cell r="G47">
            <v>115540589</v>
          </cell>
          <cell r="H47">
            <v>57378333</v>
          </cell>
          <cell r="I47">
            <v>2878</v>
          </cell>
          <cell r="J47">
            <v>446131586</v>
          </cell>
          <cell r="K47">
            <v>250581183</v>
          </cell>
          <cell r="L47">
            <v>52</v>
          </cell>
          <cell r="M47">
            <v>1741402</v>
          </cell>
          <cell r="N47">
            <v>852678</v>
          </cell>
          <cell r="O47">
            <v>185</v>
          </cell>
          <cell r="P47">
            <v>16997099</v>
          </cell>
          <cell r="Q47">
            <v>10715929</v>
          </cell>
          <cell r="X47">
            <v>8087</v>
          </cell>
          <cell r="Y47">
            <v>580410676</v>
          </cell>
          <cell r="Z47">
            <v>319528123</v>
          </cell>
        </row>
        <row r="48">
          <cell r="F48">
            <v>1221</v>
          </cell>
          <cell r="G48">
            <v>60570344</v>
          </cell>
          <cell r="H48">
            <v>49271160</v>
          </cell>
          <cell r="I48">
            <v>500301</v>
          </cell>
          <cell r="J48">
            <v>60082340373</v>
          </cell>
          <cell r="K48">
            <v>48674331529</v>
          </cell>
          <cell r="L48">
            <v>2657</v>
          </cell>
          <cell r="M48">
            <v>52502962</v>
          </cell>
          <cell r="N48">
            <v>39815908</v>
          </cell>
          <cell r="O48">
            <v>43897</v>
          </cell>
          <cell r="P48">
            <v>3243228600</v>
          </cell>
          <cell r="Q48">
            <v>2705118777</v>
          </cell>
          <cell r="X48">
            <v>548076</v>
          </cell>
          <cell r="Y48">
            <v>63438642279</v>
          </cell>
          <cell r="Z48">
            <v>51468537374</v>
          </cell>
        </row>
        <row r="49">
          <cell r="F49">
            <v>71907</v>
          </cell>
          <cell r="G49">
            <v>2784075221</v>
          </cell>
          <cell r="H49">
            <v>1793842265</v>
          </cell>
          <cell r="I49">
            <v>120843</v>
          </cell>
          <cell r="J49">
            <v>30368829434</v>
          </cell>
          <cell r="K49">
            <v>23728286262</v>
          </cell>
          <cell r="L49">
            <v>3166</v>
          </cell>
          <cell r="M49">
            <v>101795536</v>
          </cell>
          <cell r="N49">
            <v>81031452</v>
          </cell>
          <cell r="O49">
            <v>12165</v>
          </cell>
          <cell r="P49">
            <v>1792636832</v>
          </cell>
          <cell r="Q49">
            <v>1508263654</v>
          </cell>
          <cell r="X49">
            <v>208081</v>
          </cell>
          <cell r="Y49">
            <v>35047337023</v>
          </cell>
          <cell r="Z49">
            <v>27111423633</v>
          </cell>
        </row>
        <row r="50">
          <cell r="F50">
            <v>26521</v>
          </cell>
          <cell r="G50">
            <v>671504908</v>
          </cell>
          <cell r="H50">
            <v>318634331</v>
          </cell>
          <cell r="I50">
            <v>12394</v>
          </cell>
          <cell r="J50">
            <v>2708909092</v>
          </cell>
          <cell r="K50">
            <v>1057446637</v>
          </cell>
          <cell r="L50">
            <v>735</v>
          </cell>
          <cell r="M50">
            <v>19270675</v>
          </cell>
          <cell r="N50">
            <v>11793841</v>
          </cell>
          <cell r="O50">
            <v>963</v>
          </cell>
          <cell r="P50">
            <v>255668022</v>
          </cell>
          <cell r="Q50">
            <v>140584996</v>
          </cell>
          <cell r="X50">
            <v>40613</v>
          </cell>
          <cell r="Y50">
            <v>3655352697</v>
          </cell>
          <cell r="Z50">
            <v>1528459805</v>
          </cell>
        </row>
        <row r="51">
          <cell r="F51">
            <v>61044</v>
          </cell>
          <cell r="G51">
            <v>5449264357</v>
          </cell>
          <cell r="H51">
            <v>1148155537</v>
          </cell>
          <cell r="I51">
            <v>6</v>
          </cell>
          <cell r="J51">
            <v>389520</v>
          </cell>
          <cell r="K51">
            <v>102341</v>
          </cell>
          <cell r="L51">
            <v>541</v>
          </cell>
          <cell r="M51">
            <v>52571527</v>
          </cell>
          <cell r="N51">
            <v>23096201</v>
          </cell>
          <cell r="O51">
            <v>0</v>
          </cell>
          <cell r="P51">
            <v>0</v>
          </cell>
          <cell r="Q51">
            <v>0</v>
          </cell>
          <cell r="X51">
            <v>61591</v>
          </cell>
          <cell r="Y51">
            <v>5502225404</v>
          </cell>
          <cell r="Z51">
            <v>1171354079</v>
          </cell>
        </row>
        <row r="52">
          <cell r="F52">
            <v>659</v>
          </cell>
          <cell r="G52">
            <v>448605900</v>
          </cell>
          <cell r="H52">
            <v>118156171</v>
          </cell>
          <cell r="I52">
            <v>2</v>
          </cell>
          <cell r="J52">
            <v>123000</v>
          </cell>
          <cell r="K52">
            <v>107150</v>
          </cell>
          <cell r="L52">
            <v>24</v>
          </cell>
          <cell r="M52">
            <v>15859451</v>
          </cell>
          <cell r="N52">
            <v>9639612</v>
          </cell>
          <cell r="O52">
            <v>0</v>
          </cell>
          <cell r="P52">
            <v>0</v>
          </cell>
          <cell r="Q52">
            <v>0</v>
          </cell>
          <cell r="X52">
            <v>685</v>
          </cell>
          <cell r="Y52">
            <v>464588351</v>
          </cell>
          <cell r="Z52">
            <v>127902933</v>
          </cell>
        </row>
        <row r="53">
          <cell r="F53">
            <v>3086</v>
          </cell>
          <cell r="G53">
            <v>137340225</v>
          </cell>
          <cell r="H53">
            <v>64866099</v>
          </cell>
          <cell r="I53">
            <v>2870</v>
          </cell>
          <cell r="J53">
            <v>200220332</v>
          </cell>
          <cell r="K53">
            <v>93147707</v>
          </cell>
          <cell r="L53">
            <v>500</v>
          </cell>
          <cell r="M53">
            <v>18188186</v>
          </cell>
          <cell r="N53">
            <v>4794785</v>
          </cell>
          <cell r="O53">
            <v>458</v>
          </cell>
          <cell r="P53">
            <v>26685858</v>
          </cell>
          <cell r="Q53">
            <v>13298647</v>
          </cell>
          <cell r="X53">
            <v>6914</v>
          </cell>
          <cell r="Y53">
            <v>382434601</v>
          </cell>
          <cell r="Z53">
            <v>176107238</v>
          </cell>
        </row>
        <row r="54">
          <cell r="F54">
            <v>391</v>
          </cell>
          <cell r="G54">
            <v>6207350</v>
          </cell>
          <cell r="H54">
            <v>4511903</v>
          </cell>
          <cell r="I54">
            <v>408</v>
          </cell>
          <cell r="J54">
            <v>7817060</v>
          </cell>
          <cell r="K54">
            <v>6266780</v>
          </cell>
          <cell r="L54">
            <v>2</v>
          </cell>
          <cell r="M54">
            <v>29340</v>
          </cell>
          <cell r="N54">
            <v>27695</v>
          </cell>
          <cell r="O54">
            <v>2</v>
          </cell>
          <cell r="P54">
            <v>37500</v>
          </cell>
          <cell r="Q54">
            <v>31563</v>
          </cell>
          <cell r="X54">
            <v>803</v>
          </cell>
          <cell r="Y54">
            <v>14091250</v>
          </cell>
          <cell r="Z54">
            <v>10837941</v>
          </cell>
        </row>
        <row r="55">
          <cell r="X55">
            <v>874850</v>
          </cell>
          <cell r="Y55">
            <v>109085082281</v>
          </cell>
          <cell r="Z55">
            <v>81914151126</v>
          </cell>
        </row>
        <row r="56">
          <cell r="F56">
            <v>829196</v>
          </cell>
          <cell r="G56">
            <v>9223338162</v>
          </cell>
          <cell r="H56">
            <v>8772479490</v>
          </cell>
          <cell r="I56">
            <v>44496</v>
          </cell>
          <cell r="J56">
            <v>4176448582</v>
          </cell>
          <cell r="K56">
            <v>4080295910</v>
          </cell>
          <cell r="L56">
            <v>11881</v>
          </cell>
          <cell r="M56">
            <v>302994411</v>
          </cell>
          <cell r="N56">
            <v>282309200</v>
          </cell>
          <cell r="O56">
            <v>1884</v>
          </cell>
          <cell r="P56">
            <v>90725339</v>
          </cell>
          <cell r="Q56">
            <v>89425563</v>
          </cell>
          <cell r="X56">
            <v>887457</v>
          </cell>
          <cell r="Y56">
            <v>13793506494</v>
          </cell>
          <cell r="Z56">
            <v>13224510163</v>
          </cell>
        </row>
        <row r="57">
          <cell r="F57">
            <v>68130</v>
          </cell>
          <cell r="G57">
            <v>1973827406</v>
          </cell>
          <cell r="H57">
            <v>1469050321</v>
          </cell>
          <cell r="I57">
            <v>154329</v>
          </cell>
          <cell r="J57">
            <v>26434352285</v>
          </cell>
          <cell r="K57">
            <v>20117326776</v>
          </cell>
          <cell r="L57">
            <v>160663</v>
          </cell>
          <cell r="M57">
            <v>771666538</v>
          </cell>
          <cell r="N57">
            <v>69656982</v>
          </cell>
          <cell r="O57">
            <v>8923</v>
          </cell>
          <cell r="P57">
            <v>685146538</v>
          </cell>
          <cell r="Q57">
            <v>456716487</v>
          </cell>
          <cell r="X57">
            <v>392045</v>
          </cell>
          <cell r="Y57">
            <v>29864992767</v>
          </cell>
          <cell r="Z57">
            <v>22112750566</v>
          </cell>
        </row>
        <row r="58">
          <cell r="F58">
            <v>38381</v>
          </cell>
          <cell r="G58">
            <v>679240948</v>
          </cell>
          <cell r="H58">
            <v>389402510</v>
          </cell>
          <cell r="I58">
            <v>108755</v>
          </cell>
          <cell r="J58">
            <v>18568588309</v>
          </cell>
          <cell r="K58">
            <v>14816853654</v>
          </cell>
          <cell r="L58">
            <v>8653</v>
          </cell>
          <cell r="M58">
            <v>99468862</v>
          </cell>
          <cell r="N58">
            <v>3989760</v>
          </cell>
          <cell r="O58">
            <v>9423</v>
          </cell>
          <cell r="P58">
            <v>1026136344</v>
          </cell>
          <cell r="Q58">
            <v>793529773</v>
          </cell>
          <cell r="X58">
            <v>165212</v>
          </cell>
          <cell r="Y58">
            <v>20373434463</v>
          </cell>
          <cell r="Z58">
            <v>16003775697</v>
          </cell>
        </row>
        <row r="59">
          <cell r="F59">
            <v>506751</v>
          </cell>
          <cell r="G59">
            <v>10085050615</v>
          </cell>
          <cell r="H59">
            <v>4214934227</v>
          </cell>
          <cell r="I59">
            <v>5</v>
          </cell>
          <cell r="J59">
            <v>174874</v>
          </cell>
          <cell r="K59">
            <v>42999</v>
          </cell>
          <cell r="L59">
            <v>1439</v>
          </cell>
          <cell r="M59">
            <v>21321300</v>
          </cell>
          <cell r="N59">
            <v>3713043</v>
          </cell>
          <cell r="O59">
            <v>1</v>
          </cell>
          <cell r="P59">
            <v>44820</v>
          </cell>
          <cell r="Q59">
            <v>40338</v>
          </cell>
          <cell r="X59">
            <v>508196</v>
          </cell>
          <cell r="Y59">
            <v>10106591609</v>
          </cell>
          <cell r="Z59">
            <v>4218730607</v>
          </cell>
        </row>
        <row r="60">
          <cell r="F60">
            <v>1685</v>
          </cell>
          <cell r="G60">
            <v>1024769715</v>
          </cell>
          <cell r="H60">
            <v>709608590</v>
          </cell>
          <cell r="I60">
            <v>5878</v>
          </cell>
          <cell r="J60">
            <v>4035966630</v>
          </cell>
          <cell r="K60">
            <v>2717345290</v>
          </cell>
          <cell r="L60">
            <v>57</v>
          </cell>
          <cell r="M60">
            <v>34770679</v>
          </cell>
          <cell r="N60">
            <v>14563681</v>
          </cell>
          <cell r="O60">
            <v>127</v>
          </cell>
          <cell r="P60">
            <v>108175300</v>
          </cell>
          <cell r="Q60">
            <v>26964758</v>
          </cell>
          <cell r="X60">
            <v>7747</v>
          </cell>
          <cell r="Y60">
            <v>5203682324</v>
          </cell>
          <cell r="Z60">
            <v>3468482319</v>
          </cell>
        </row>
        <row r="61">
          <cell r="F61">
            <v>69</v>
          </cell>
          <cell r="G61">
            <v>13376279</v>
          </cell>
          <cell r="H61">
            <v>13113484</v>
          </cell>
          <cell r="I61">
            <v>297</v>
          </cell>
          <cell r="J61">
            <v>115547944</v>
          </cell>
          <cell r="K61">
            <v>86472481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  <cell r="P61">
            <v>80792</v>
          </cell>
          <cell r="Q61">
            <v>80792</v>
          </cell>
          <cell r="X61">
            <v>368</v>
          </cell>
          <cell r="Y61">
            <v>129005015</v>
          </cell>
          <cell r="Z61">
            <v>99666757</v>
          </cell>
        </row>
        <row r="62">
          <cell r="X62">
            <v>1961025</v>
          </cell>
          <cell r="Y62">
            <v>79471212672</v>
          </cell>
          <cell r="Z62">
            <v>59127916109</v>
          </cell>
        </row>
        <row r="63">
          <cell r="X63">
            <v>35</v>
          </cell>
          <cell r="Y63">
            <v>24632694</v>
          </cell>
          <cell r="Z63">
            <v>24632694</v>
          </cell>
        </row>
        <row r="64">
          <cell r="X64">
            <v>1191404</v>
          </cell>
          <cell r="Y64">
            <v>40824872081</v>
          </cell>
          <cell r="Z64">
            <v>24261376345</v>
          </cell>
        </row>
        <row r="65">
          <cell r="F65">
            <v>533117</v>
          </cell>
          <cell r="G65">
            <v>18935806863</v>
          </cell>
          <cell r="H65">
            <v>8754785160</v>
          </cell>
          <cell r="I65">
            <v>315079</v>
          </cell>
          <cell r="J65">
            <v>15771364868</v>
          </cell>
          <cell r="K65">
            <v>10205870829</v>
          </cell>
          <cell r="L65">
            <v>290117</v>
          </cell>
          <cell r="M65">
            <v>3103973982</v>
          </cell>
          <cell r="N65">
            <v>2674505868</v>
          </cell>
          <cell r="O65">
            <v>53126</v>
          </cell>
          <cell r="P65">
            <v>3038359062</v>
          </cell>
          <cell r="Q65">
            <v>2650847182</v>
          </cell>
          <cell r="X65">
            <v>1191439</v>
          </cell>
          <cell r="Y65">
            <v>40849504775</v>
          </cell>
          <cell r="Z65">
            <v>24286009039</v>
          </cell>
        </row>
        <row r="67">
          <cell r="F67">
            <v>4146542</v>
          </cell>
          <cell r="G67">
            <v>67263414609</v>
          </cell>
          <cell r="H67">
            <v>42603554662</v>
          </cell>
          <cell r="I67">
            <v>11900</v>
          </cell>
          <cell r="J67">
            <v>1374483217</v>
          </cell>
          <cell r="K67">
            <v>826385124</v>
          </cell>
          <cell r="L67">
            <v>139353</v>
          </cell>
          <cell r="M67">
            <v>1504157149</v>
          </cell>
          <cell r="N67">
            <v>1308125646</v>
          </cell>
          <cell r="O67">
            <v>982</v>
          </cell>
          <cell r="P67">
            <v>101662577</v>
          </cell>
          <cell r="Q67">
            <v>56239489</v>
          </cell>
          <cell r="X67">
            <v>4298777</v>
          </cell>
          <cell r="Y67">
            <v>70243717552</v>
          </cell>
          <cell r="Z67">
            <v>44794304921</v>
          </cell>
        </row>
        <row r="68">
          <cell r="F68">
            <v>51643</v>
          </cell>
          <cell r="G68">
            <v>1260236148</v>
          </cell>
          <cell r="H68">
            <v>719362291</v>
          </cell>
          <cell r="I68">
            <v>243</v>
          </cell>
          <cell r="J68">
            <v>8188549</v>
          </cell>
          <cell r="K68">
            <v>5074149</v>
          </cell>
          <cell r="L68">
            <v>98</v>
          </cell>
          <cell r="M68">
            <v>1892572</v>
          </cell>
          <cell r="N68">
            <v>1142517</v>
          </cell>
          <cell r="O68">
            <v>1</v>
          </cell>
          <cell r="P68">
            <v>45000</v>
          </cell>
          <cell r="Q68">
            <v>40500</v>
          </cell>
          <cell r="X68">
            <v>51985</v>
          </cell>
          <cell r="Y68">
            <v>1270362269</v>
          </cell>
          <cell r="Z68">
            <v>725619457</v>
          </cell>
        </row>
        <row r="69">
          <cell r="F69">
            <v>1313</v>
          </cell>
          <cell r="G69">
            <v>178564192</v>
          </cell>
          <cell r="H69">
            <v>82534101</v>
          </cell>
          <cell r="I69">
            <v>220798</v>
          </cell>
          <cell r="J69">
            <v>6828653199</v>
          </cell>
          <cell r="K69">
            <v>4490042635</v>
          </cell>
          <cell r="L69">
            <v>106</v>
          </cell>
          <cell r="M69">
            <v>1719430</v>
          </cell>
          <cell r="N69">
            <v>800296</v>
          </cell>
          <cell r="O69">
            <v>10896</v>
          </cell>
          <cell r="P69">
            <v>210391215</v>
          </cell>
          <cell r="Q69">
            <v>153841480</v>
          </cell>
          <cell r="X69">
            <v>233113</v>
          </cell>
          <cell r="Y69">
            <v>7219328036</v>
          </cell>
          <cell r="Z69">
            <v>4727218512</v>
          </cell>
        </row>
        <row r="70">
          <cell r="X70">
            <v>4583875</v>
          </cell>
        </row>
        <row r="71">
          <cell r="F71">
            <v>4500630</v>
          </cell>
          <cell r="G71">
            <v>17589375510</v>
          </cell>
          <cell r="H71">
            <v>11926360601</v>
          </cell>
          <cell r="I71">
            <v>779486</v>
          </cell>
          <cell r="J71">
            <v>4423655401</v>
          </cell>
          <cell r="K71">
            <v>3235529321</v>
          </cell>
          <cell r="L71">
            <v>380114</v>
          </cell>
          <cell r="M71">
            <v>1318284326</v>
          </cell>
          <cell r="N71">
            <v>1245515863</v>
          </cell>
          <cell r="O71">
            <v>124620</v>
          </cell>
          <cell r="P71">
            <v>407269252</v>
          </cell>
          <cell r="Q71">
            <v>332958129</v>
          </cell>
          <cell r="X71">
            <v>5784850</v>
          </cell>
          <cell r="Y71">
            <v>23738584489</v>
          </cell>
          <cell r="Z71">
            <v>16740363914</v>
          </cell>
        </row>
        <row r="72">
          <cell r="F72">
            <v>949870</v>
          </cell>
          <cell r="G72">
            <v>25787167456</v>
          </cell>
          <cell r="H72">
            <v>17290312204</v>
          </cell>
          <cell r="I72">
            <v>92951</v>
          </cell>
          <cell r="J72">
            <v>5107936080</v>
          </cell>
          <cell r="K72">
            <v>4108666350</v>
          </cell>
          <cell r="L72">
            <v>52266</v>
          </cell>
          <cell r="M72">
            <v>1051448549</v>
          </cell>
          <cell r="N72">
            <v>902893724</v>
          </cell>
          <cell r="O72">
            <v>11080</v>
          </cell>
          <cell r="P72">
            <v>376368939</v>
          </cell>
          <cell r="Q72">
            <v>318855394</v>
          </cell>
          <cell r="X72">
            <v>1106167</v>
          </cell>
          <cell r="Y72">
            <v>32322921024</v>
          </cell>
          <cell r="Z72">
            <v>22620727672</v>
          </cell>
        </row>
        <row r="73">
          <cell r="F73">
            <v>63130</v>
          </cell>
          <cell r="G73">
            <v>1372970339</v>
          </cell>
          <cell r="H73">
            <v>809931559</v>
          </cell>
          <cell r="I73">
            <v>38506</v>
          </cell>
          <cell r="J73">
            <v>1352899970</v>
          </cell>
          <cell r="K73">
            <v>1097452386</v>
          </cell>
          <cell r="L73">
            <v>3163</v>
          </cell>
          <cell r="M73">
            <v>47347410</v>
          </cell>
          <cell r="N73">
            <v>42995599</v>
          </cell>
          <cell r="O73">
            <v>2979</v>
          </cell>
          <cell r="P73">
            <v>62229864</v>
          </cell>
          <cell r="Q73">
            <v>52545341</v>
          </cell>
          <cell r="X73">
            <v>107778</v>
          </cell>
          <cell r="Y73">
            <v>2835447583</v>
          </cell>
          <cell r="Z73">
            <v>2002924885</v>
          </cell>
        </row>
        <row r="74">
          <cell r="X74">
            <v>6998795</v>
          </cell>
        </row>
        <row r="75">
          <cell r="F75">
            <v>10741</v>
          </cell>
          <cell r="G75">
            <v>1063042891</v>
          </cell>
          <cell r="H75">
            <v>632862690</v>
          </cell>
          <cell r="I75">
            <v>1841</v>
          </cell>
          <cell r="J75">
            <v>847176045</v>
          </cell>
          <cell r="K75">
            <v>403845439</v>
          </cell>
          <cell r="L75">
            <v>705</v>
          </cell>
          <cell r="M75">
            <v>80978707</v>
          </cell>
          <cell r="N75">
            <v>54355961</v>
          </cell>
          <cell r="O75">
            <v>90</v>
          </cell>
          <cell r="P75">
            <v>40996660</v>
          </cell>
          <cell r="Q75">
            <v>28981731</v>
          </cell>
          <cell r="X75">
            <v>13377</v>
          </cell>
          <cell r="Y75">
            <v>2032194303</v>
          </cell>
          <cell r="Z75">
            <v>1120045821</v>
          </cell>
        </row>
        <row r="76">
          <cell r="F76">
            <v>2958324</v>
          </cell>
          <cell r="G76">
            <v>8011982131</v>
          </cell>
          <cell r="H76">
            <v>4125642151</v>
          </cell>
          <cell r="I76">
            <v>290972</v>
          </cell>
          <cell r="J76">
            <v>1667549812</v>
          </cell>
          <cell r="K76">
            <v>940506857</v>
          </cell>
          <cell r="L76">
            <v>119890</v>
          </cell>
          <cell r="M76">
            <v>244529635</v>
          </cell>
          <cell r="N76">
            <v>229657422</v>
          </cell>
          <cell r="O76">
            <v>16403</v>
          </cell>
          <cell r="P76">
            <v>86648355</v>
          </cell>
          <cell r="Q76">
            <v>68787205</v>
          </cell>
          <cell r="X76">
            <v>3385589</v>
          </cell>
          <cell r="Y76">
            <v>10010709933</v>
          </cell>
          <cell r="Z76">
            <v>5364593635</v>
          </cell>
        </row>
        <row r="77">
          <cell r="F77">
            <v>2139</v>
          </cell>
          <cell r="G77">
            <v>33287536</v>
          </cell>
          <cell r="H77">
            <v>17563963</v>
          </cell>
          <cell r="I77">
            <v>56717</v>
          </cell>
          <cell r="J77">
            <v>1462347144</v>
          </cell>
          <cell r="K77">
            <v>1124739316</v>
          </cell>
          <cell r="L77">
            <v>1638</v>
          </cell>
          <cell r="M77">
            <v>9555053</v>
          </cell>
          <cell r="N77">
            <v>6989387</v>
          </cell>
          <cell r="O77">
            <v>5788</v>
          </cell>
          <cell r="P77">
            <v>107507134</v>
          </cell>
          <cell r="Q77">
            <v>88597639</v>
          </cell>
          <cell r="X77">
            <v>66282</v>
          </cell>
          <cell r="Y77">
            <v>1612696867</v>
          </cell>
          <cell r="Z77">
            <v>1237890305</v>
          </cell>
        </row>
        <row r="78">
          <cell r="F78">
            <v>200380</v>
          </cell>
          <cell r="G78">
            <v>6790070101</v>
          </cell>
          <cell r="H78">
            <v>2094607207</v>
          </cell>
          <cell r="I78">
            <v>4650</v>
          </cell>
          <cell r="J78">
            <v>221993843</v>
          </cell>
          <cell r="K78">
            <v>83999238</v>
          </cell>
          <cell r="L78">
            <v>6143</v>
          </cell>
          <cell r="M78">
            <v>101990274</v>
          </cell>
          <cell r="N78">
            <v>84684097</v>
          </cell>
          <cell r="O78">
            <v>207</v>
          </cell>
          <cell r="P78">
            <v>6639763</v>
          </cell>
          <cell r="Q78">
            <v>3163953</v>
          </cell>
          <cell r="X78">
            <v>211380</v>
          </cell>
          <cell r="Y78">
            <v>7120693981</v>
          </cell>
          <cell r="Z78">
            <v>2266454495</v>
          </cell>
        </row>
        <row r="79">
          <cell r="F79">
            <v>382472</v>
          </cell>
          <cell r="G79">
            <v>8697611709</v>
          </cell>
          <cell r="H79">
            <v>3057609137</v>
          </cell>
          <cell r="I79">
            <v>942</v>
          </cell>
          <cell r="J79">
            <v>29587355</v>
          </cell>
          <cell r="K79">
            <v>16110406</v>
          </cell>
          <cell r="L79">
            <v>7019</v>
          </cell>
          <cell r="M79">
            <v>82740079</v>
          </cell>
          <cell r="N79">
            <v>65124883</v>
          </cell>
          <cell r="O79">
            <v>32</v>
          </cell>
          <cell r="P79">
            <v>713441</v>
          </cell>
          <cell r="Q79">
            <v>394422</v>
          </cell>
          <cell r="X79">
            <v>390465</v>
          </cell>
          <cell r="Y79">
            <v>8810652584</v>
          </cell>
          <cell r="Z79">
            <v>3139238848</v>
          </cell>
        </row>
        <row r="80">
          <cell r="F80">
            <v>6672</v>
          </cell>
          <cell r="G80">
            <v>192896543</v>
          </cell>
          <cell r="H80">
            <v>78819038</v>
          </cell>
          <cell r="I80">
            <v>96</v>
          </cell>
          <cell r="J80">
            <v>4611607</v>
          </cell>
          <cell r="K80">
            <v>1456326</v>
          </cell>
          <cell r="L80">
            <v>129</v>
          </cell>
          <cell r="M80">
            <v>2744403</v>
          </cell>
          <cell r="N80">
            <v>1985994</v>
          </cell>
          <cell r="O80">
            <v>9</v>
          </cell>
          <cell r="P80">
            <v>417580</v>
          </cell>
          <cell r="Q80">
            <v>138320</v>
          </cell>
          <cell r="X80">
            <v>6906</v>
          </cell>
          <cell r="Y80">
            <v>200670133</v>
          </cell>
          <cell r="Z80">
            <v>82399678</v>
          </cell>
        </row>
        <row r="81">
          <cell r="F81">
            <v>271</v>
          </cell>
          <cell r="G81">
            <v>2479723</v>
          </cell>
          <cell r="H81">
            <v>1066788</v>
          </cell>
          <cell r="I81">
            <v>20</v>
          </cell>
          <cell r="J81">
            <v>312530</v>
          </cell>
          <cell r="K81">
            <v>294632</v>
          </cell>
          <cell r="L81">
            <v>5</v>
          </cell>
          <cell r="M81">
            <v>20084</v>
          </cell>
          <cell r="N81">
            <v>12303</v>
          </cell>
          <cell r="O81">
            <v>0</v>
          </cell>
          <cell r="P81">
            <v>0</v>
          </cell>
          <cell r="Q81">
            <v>0</v>
          </cell>
          <cell r="X81">
            <v>296</v>
          </cell>
          <cell r="Y81">
            <v>2812337</v>
          </cell>
          <cell r="Z81">
            <v>1373723</v>
          </cell>
        </row>
        <row r="82">
          <cell r="F82">
            <v>34885</v>
          </cell>
          <cell r="G82">
            <v>924089102</v>
          </cell>
          <cell r="H82">
            <v>590491800</v>
          </cell>
          <cell r="I82">
            <v>6566</v>
          </cell>
          <cell r="J82">
            <v>770784425</v>
          </cell>
          <cell r="K82">
            <v>542439491</v>
          </cell>
          <cell r="L82">
            <v>1176</v>
          </cell>
          <cell r="M82">
            <v>49405028</v>
          </cell>
          <cell r="N82">
            <v>38257741</v>
          </cell>
          <cell r="O82">
            <v>275</v>
          </cell>
          <cell r="P82">
            <v>12801447</v>
          </cell>
          <cell r="Q82">
            <v>7858356</v>
          </cell>
          <cell r="X82">
            <v>42902</v>
          </cell>
          <cell r="Y82">
            <v>1757080002</v>
          </cell>
          <cell r="Z82">
            <v>1179047388</v>
          </cell>
        </row>
        <row r="83">
          <cell r="F83">
            <v>215164</v>
          </cell>
          <cell r="G83">
            <v>1760286880</v>
          </cell>
          <cell r="H83">
            <v>1136356038</v>
          </cell>
          <cell r="I83">
            <v>376</v>
          </cell>
          <cell r="J83">
            <v>14758640</v>
          </cell>
          <cell r="K83">
            <v>9939301</v>
          </cell>
          <cell r="L83">
            <v>9159</v>
          </cell>
          <cell r="M83">
            <v>76156363</v>
          </cell>
          <cell r="N83">
            <v>70203767</v>
          </cell>
          <cell r="O83">
            <v>38</v>
          </cell>
          <cell r="P83">
            <v>924526</v>
          </cell>
          <cell r="Q83">
            <v>748105</v>
          </cell>
          <cell r="X83">
            <v>224737</v>
          </cell>
          <cell r="Y83">
            <v>1852126409</v>
          </cell>
          <cell r="Z83">
            <v>1217247211</v>
          </cell>
        </row>
        <row r="84">
          <cell r="F84">
            <v>179638</v>
          </cell>
          <cell r="G84">
            <v>2489627120</v>
          </cell>
          <cell r="H84">
            <v>872773173</v>
          </cell>
          <cell r="I84">
            <v>3518</v>
          </cell>
          <cell r="J84">
            <v>90909126</v>
          </cell>
          <cell r="K84">
            <v>57393191</v>
          </cell>
          <cell r="L84">
            <v>5661</v>
          </cell>
          <cell r="M84">
            <v>50625365</v>
          </cell>
          <cell r="N84">
            <v>45240905</v>
          </cell>
          <cell r="O84">
            <v>114</v>
          </cell>
          <cell r="P84">
            <v>1951886</v>
          </cell>
          <cell r="Q84">
            <v>1602966</v>
          </cell>
          <cell r="X84">
            <v>188931</v>
          </cell>
          <cell r="Y84">
            <v>2633113497</v>
          </cell>
          <cell r="Z84">
            <v>977010235</v>
          </cell>
        </row>
        <row r="85">
          <cell r="F85">
            <v>34794</v>
          </cell>
          <cell r="G85">
            <v>757382909</v>
          </cell>
          <cell r="H85">
            <v>388803668</v>
          </cell>
          <cell r="I85">
            <v>451</v>
          </cell>
          <cell r="J85">
            <v>26481511</v>
          </cell>
          <cell r="K85">
            <v>10653398</v>
          </cell>
          <cell r="L85">
            <v>745</v>
          </cell>
          <cell r="M85">
            <v>12747466</v>
          </cell>
          <cell r="N85">
            <v>10922463</v>
          </cell>
          <cell r="O85">
            <v>29</v>
          </cell>
          <cell r="P85">
            <v>851764</v>
          </cell>
          <cell r="Q85">
            <v>547637</v>
          </cell>
          <cell r="X85">
            <v>36019</v>
          </cell>
          <cell r="Y85">
            <v>797463650</v>
          </cell>
          <cell r="Z85">
            <v>410927166</v>
          </cell>
        </row>
        <row r="86">
          <cell r="F86">
            <v>270109</v>
          </cell>
          <cell r="G86">
            <v>5731530780</v>
          </cell>
          <cell r="H86">
            <v>3599464829</v>
          </cell>
          <cell r="I86">
            <v>40232</v>
          </cell>
          <cell r="J86">
            <v>2223754191</v>
          </cell>
          <cell r="K86">
            <v>1514592166</v>
          </cell>
          <cell r="L86">
            <v>12887</v>
          </cell>
          <cell r="M86">
            <v>184878786</v>
          </cell>
          <cell r="N86">
            <v>156648159</v>
          </cell>
          <cell r="O86">
            <v>3803</v>
          </cell>
          <cell r="P86">
            <v>92805409</v>
          </cell>
          <cell r="Q86">
            <v>72910747</v>
          </cell>
          <cell r="X86">
            <v>327031</v>
          </cell>
          <cell r="Y86">
            <v>8232969166</v>
          </cell>
          <cell r="Z86">
            <v>5343615901</v>
          </cell>
        </row>
        <row r="87">
          <cell r="F87">
            <v>56665</v>
          </cell>
          <cell r="G87">
            <v>2108781808</v>
          </cell>
          <cell r="H87">
            <v>1325269722</v>
          </cell>
          <cell r="I87">
            <v>4623</v>
          </cell>
          <cell r="J87">
            <v>341697881</v>
          </cell>
          <cell r="K87">
            <v>236704622</v>
          </cell>
          <cell r="L87">
            <v>1901</v>
          </cell>
          <cell r="M87">
            <v>65807426</v>
          </cell>
          <cell r="N87">
            <v>57270025</v>
          </cell>
          <cell r="O87">
            <v>340</v>
          </cell>
          <cell r="P87">
            <v>16363106</v>
          </cell>
          <cell r="Q87">
            <v>12210058</v>
          </cell>
          <cell r="X87">
            <v>63529</v>
          </cell>
          <cell r="Y87">
            <v>2532650221</v>
          </cell>
          <cell r="Z87">
            <v>1631454427</v>
          </cell>
        </row>
        <row r="88">
          <cell r="F88">
            <v>16458</v>
          </cell>
          <cell r="G88">
            <v>1407402137</v>
          </cell>
          <cell r="H88">
            <v>1067324665</v>
          </cell>
          <cell r="I88">
            <v>6519</v>
          </cell>
          <cell r="J88">
            <v>1175844482</v>
          </cell>
          <cell r="K88">
            <v>929371507</v>
          </cell>
          <cell r="L88">
            <v>1141</v>
          </cell>
          <cell r="M88">
            <v>116485850</v>
          </cell>
          <cell r="N88">
            <v>113639597</v>
          </cell>
          <cell r="O88">
            <v>288</v>
          </cell>
          <cell r="P88">
            <v>18247505</v>
          </cell>
          <cell r="Q88">
            <v>16053647</v>
          </cell>
          <cell r="X88">
            <v>24406</v>
          </cell>
          <cell r="Y88">
            <v>2717979974</v>
          </cell>
          <cell r="Z88">
            <v>2126389416</v>
          </cell>
        </row>
        <row r="89">
          <cell r="X89">
            <v>0</v>
          </cell>
          <cell r="Y89">
            <v>0</v>
          </cell>
          <cell r="Z89">
            <v>0</v>
          </cell>
        </row>
        <row r="90">
          <cell r="X90">
            <v>0</v>
          </cell>
          <cell r="Y90">
            <v>0</v>
          </cell>
          <cell r="Z90">
            <v>0</v>
          </cell>
        </row>
        <row r="91">
          <cell r="F91">
            <v>26740</v>
          </cell>
          <cell r="G91">
            <v>650309700</v>
          </cell>
          <cell r="H91">
            <v>360182370</v>
          </cell>
          <cell r="I91">
            <v>1041</v>
          </cell>
          <cell r="J91">
            <v>141901455</v>
          </cell>
          <cell r="K91">
            <v>77625613</v>
          </cell>
          <cell r="L91">
            <v>1548</v>
          </cell>
          <cell r="M91">
            <v>25682471</v>
          </cell>
          <cell r="N91">
            <v>18258909</v>
          </cell>
          <cell r="O91">
            <v>159</v>
          </cell>
          <cell r="P91">
            <v>14111818</v>
          </cell>
          <cell r="Q91">
            <v>11538328</v>
          </cell>
          <cell r="X91">
            <v>29488</v>
          </cell>
          <cell r="Y91">
            <v>832005444</v>
          </cell>
          <cell r="Z91">
            <v>467605220</v>
          </cell>
        </row>
        <row r="92">
          <cell r="X92">
            <v>5011338</v>
          </cell>
        </row>
        <row r="93">
          <cell r="F93">
            <v>75</v>
          </cell>
          <cell r="G93">
            <v>52376245</v>
          </cell>
          <cell r="H93">
            <v>22337119</v>
          </cell>
          <cell r="I93">
            <v>4322</v>
          </cell>
          <cell r="J93">
            <v>4405675838</v>
          </cell>
          <cell r="K93">
            <v>2741044470</v>
          </cell>
          <cell r="L93">
            <v>4</v>
          </cell>
          <cell r="M93">
            <v>1061603</v>
          </cell>
          <cell r="N93">
            <v>1061603</v>
          </cell>
          <cell r="O93">
            <v>334</v>
          </cell>
          <cell r="P93">
            <v>207515021</v>
          </cell>
          <cell r="Q93">
            <v>126984256</v>
          </cell>
          <cell r="X93">
            <v>4735</v>
          </cell>
          <cell r="Y93">
            <v>4666628707</v>
          </cell>
          <cell r="Z93">
            <v>2891427448</v>
          </cell>
        </row>
        <row r="94">
          <cell r="F94">
            <v>4097</v>
          </cell>
          <cell r="G94">
            <v>1057314996</v>
          </cell>
          <cell r="H94">
            <v>715103488</v>
          </cell>
          <cell r="I94">
            <v>10360</v>
          </cell>
          <cell r="J94">
            <v>4241646537</v>
          </cell>
          <cell r="K94">
            <v>3391103238</v>
          </cell>
          <cell r="L94">
            <v>185</v>
          </cell>
          <cell r="M94">
            <v>59817835</v>
          </cell>
          <cell r="N94">
            <v>57271035</v>
          </cell>
          <cell r="O94">
            <v>147</v>
          </cell>
          <cell r="P94">
            <v>53081684</v>
          </cell>
          <cell r="Q94">
            <v>41555187</v>
          </cell>
          <cell r="X94">
            <v>14789</v>
          </cell>
          <cell r="Y94">
            <v>5411861052</v>
          </cell>
          <cell r="Z94">
            <v>4205032948</v>
          </cell>
        </row>
        <row r="95">
          <cell r="F95">
            <v>597</v>
          </cell>
          <cell r="G95">
            <v>90616243</v>
          </cell>
          <cell r="H95">
            <v>50589867</v>
          </cell>
          <cell r="I95">
            <v>13262</v>
          </cell>
          <cell r="J95">
            <v>4619282019</v>
          </cell>
          <cell r="K95">
            <v>2908470210</v>
          </cell>
          <cell r="L95">
            <v>55</v>
          </cell>
          <cell r="M95">
            <v>3819881</v>
          </cell>
          <cell r="N95">
            <v>3293310</v>
          </cell>
          <cell r="O95">
            <v>666</v>
          </cell>
          <cell r="P95">
            <v>118353433</v>
          </cell>
          <cell r="Q95">
            <v>86006270</v>
          </cell>
          <cell r="X95">
            <v>14580</v>
          </cell>
          <cell r="Y95">
            <v>4832071576</v>
          </cell>
          <cell r="Z95">
            <v>3048359657</v>
          </cell>
        </row>
        <row r="96">
          <cell r="F96">
            <v>725</v>
          </cell>
          <cell r="G96">
            <v>42186648</v>
          </cell>
          <cell r="H96">
            <v>17411472</v>
          </cell>
          <cell r="I96">
            <v>1215</v>
          </cell>
          <cell r="J96">
            <v>1088085576</v>
          </cell>
          <cell r="K96">
            <v>556143609</v>
          </cell>
          <cell r="L96">
            <v>11</v>
          </cell>
          <cell r="M96">
            <v>361243</v>
          </cell>
          <cell r="N96">
            <v>308635</v>
          </cell>
          <cell r="O96">
            <v>83</v>
          </cell>
          <cell r="P96">
            <v>32592443</v>
          </cell>
          <cell r="Q96">
            <v>25323318</v>
          </cell>
          <cell r="X96">
            <v>2034</v>
          </cell>
          <cell r="Y96">
            <v>1163225910</v>
          </cell>
          <cell r="Z96">
            <v>599187034</v>
          </cell>
        </row>
        <row r="97">
          <cell r="F97">
            <v>1313</v>
          </cell>
          <cell r="G97">
            <v>177114489</v>
          </cell>
          <cell r="H97">
            <v>103360837</v>
          </cell>
          <cell r="I97">
            <v>3393</v>
          </cell>
          <cell r="J97">
            <v>1277287580</v>
          </cell>
          <cell r="K97">
            <v>777835777</v>
          </cell>
          <cell r="L97">
            <v>71</v>
          </cell>
          <cell r="M97">
            <v>4268473</v>
          </cell>
          <cell r="N97">
            <v>2909067</v>
          </cell>
          <cell r="O97">
            <v>183</v>
          </cell>
          <cell r="P97">
            <v>33762409</v>
          </cell>
          <cell r="Q97">
            <v>26393473</v>
          </cell>
          <cell r="X97">
            <v>4960</v>
          </cell>
          <cell r="Y97">
            <v>1492432951</v>
          </cell>
          <cell r="Z97">
            <v>910499154</v>
          </cell>
        </row>
        <row r="98">
          <cell r="F98">
            <v>35244</v>
          </cell>
          <cell r="G98">
            <v>2270502365</v>
          </cell>
          <cell r="H98">
            <v>1428495009</v>
          </cell>
          <cell r="I98">
            <v>3183</v>
          </cell>
          <cell r="J98">
            <v>351592219</v>
          </cell>
          <cell r="K98">
            <v>194616418</v>
          </cell>
          <cell r="L98">
            <v>1421</v>
          </cell>
          <cell r="M98">
            <v>51450539</v>
          </cell>
          <cell r="N98">
            <v>38598590</v>
          </cell>
          <cell r="O98">
            <v>214</v>
          </cell>
          <cell r="P98">
            <v>15270336</v>
          </cell>
          <cell r="Q98">
            <v>10801305</v>
          </cell>
          <cell r="X98">
            <v>40062</v>
          </cell>
          <cell r="Y98">
            <v>2688815459</v>
          </cell>
          <cell r="Z98">
            <v>1672511322</v>
          </cell>
        </row>
        <row r="99">
          <cell r="F99">
            <v>117</v>
          </cell>
          <cell r="G99">
            <v>68907127</v>
          </cell>
          <cell r="H99">
            <v>30390917</v>
          </cell>
          <cell r="I99">
            <v>4247</v>
          </cell>
          <cell r="J99">
            <v>3710582427</v>
          </cell>
          <cell r="K99">
            <v>2505775400</v>
          </cell>
          <cell r="L99">
            <v>8</v>
          </cell>
          <cell r="M99">
            <v>622732</v>
          </cell>
          <cell r="N99">
            <v>609623</v>
          </cell>
          <cell r="O99">
            <v>239</v>
          </cell>
          <cell r="P99">
            <v>135519053</v>
          </cell>
          <cell r="Q99">
            <v>109521966</v>
          </cell>
          <cell r="X99">
            <v>4611</v>
          </cell>
          <cell r="Y99">
            <v>3915631339</v>
          </cell>
          <cell r="Z99">
            <v>2646297906</v>
          </cell>
        </row>
        <row r="100">
          <cell r="F100">
            <v>31</v>
          </cell>
          <cell r="G100">
            <v>6922260</v>
          </cell>
          <cell r="H100">
            <v>5601508</v>
          </cell>
          <cell r="I100">
            <v>891</v>
          </cell>
          <cell r="J100">
            <v>659975525</v>
          </cell>
          <cell r="K100">
            <v>392529087</v>
          </cell>
          <cell r="L100">
            <v>13</v>
          </cell>
          <cell r="M100">
            <v>2877840</v>
          </cell>
          <cell r="N100">
            <v>2590056</v>
          </cell>
          <cell r="O100">
            <v>55</v>
          </cell>
          <cell r="P100">
            <v>23669051</v>
          </cell>
          <cell r="Q100">
            <v>16019704</v>
          </cell>
          <cell r="X100">
            <v>990</v>
          </cell>
          <cell r="Y100">
            <v>693444676</v>
          </cell>
          <cell r="Z100">
            <v>416740355</v>
          </cell>
        </row>
        <row r="101">
          <cell r="F101">
            <v>160</v>
          </cell>
          <cell r="G101">
            <v>55270971</v>
          </cell>
          <cell r="H101">
            <v>27363317</v>
          </cell>
          <cell r="I101">
            <v>15351</v>
          </cell>
          <cell r="J101">
            <v>9358767883</v>
          </cell>
          <cell r="K101">
            <v>6706651794</v>
          </cell>
          <cell r="L101">
            <v>13</v>
          </cell>
          <cell r="M101">
            <v>2997361</v>
          </cell>
          <cell r="N101">
            <v>1830674</v>
          </cell>
          <cell r="O101">
            <v>1213</v>
          </cell>
          <cell r="P101">
            <v>400077974</v>
          </cell>
          <cell r="Q101">
            <v>314055999</v>
          </cell>
          <cell r="X101">
            <v>16737</v>
          </cell>
          <cell r="Y101">
            <v>9817114189</v>
          </cell>
          <cell r="Z101">
            <v>7049901784</v>
          </cell>
        </row>
        <row r="102">
          <cell r="F102">
            <v>322</v>
          </cell>
          <cell r="G102">
            <v>27140385</v>
          </cell>
          <cell r="H102">
            <v>15672011</v>
          </cell>
          <cell r="I102">
            <v>2234</v>
          </cell>
          <cell r="J102">
            <v>880900021</v>
          </cell>
          <cell r="K102">
            <v>590376816</v>
          </cell>
          <cell r="L102">
            <v>9</v>
          </cell>
          <cell r="M102">
            <v>466842</v>
          </cell>
          <cell r="N102">
            <v>374107</v>
          </cell>
          <cell r="O102">
            <v>159</v>
          </cell>
          <cell r="P102">
            <v>37485269</v>
          </cell>
          <cell r="Q102">
            <v>26798233</v>
          </cell>
          <cell r="X102">
            <v>2724</v>
          </cell>
          <cell r="Y102">
            <v>945992517</v>
          </cell>
          <cell r="Z102">
            <v>633221167</v>
          </cell>
        </row>
        <row r="103">
          <cell r="F103">
            <v>669</v>
          </cell>
          <cell r="G103">
            <v>166301614</v>
          </cell>
          <cell r="H103">
            <v>111800913</v>
          </cell>
          <cell r="I103">
            <v>16107</v>
          </cell>
          <cell r="J103">
            <v>7591239178</v>
          </cell>
          <cell r="K103">
            <v>5426660829</v>
          </cell>
          <cell r="L103">
            <v>37</v>
          </cell>
          <cell r="M103">
            <v>12105476</v>
          </cell>
          <cell r="N103">
            <v>10646810</v>
          </cell>
          <cell r="O103">
            <v>972</v>
          </cell>
          <cell r="P103">
            <v>277412850</v>
          </cell>
          <cell r="Q103">
            <v>219114943</v>
          </cell>
          <cell r="X103">
            <v>17785</v>
          </cell>
          <cell r="Y103">
            <v>8047059118</v>
          </cell>
          <cell r="Z103">
            <v>5768223495</v>
          </cell>
        </row>
        <row r="104">
          <cell r="F104">
            <v>6</v>
          </cell>
          <cell r="G104">
            <v>750667</v>
          </cell>
          <cell r="H104">
            <v>547674</v>
          </cell>
          <cell r="I104">
            <v>120</v>
          </cell>
          <cell r="J104">
            <v>71660976</v>
          </cell>
          <cell r="K104">
            <v>43258174</v>
          </cell>
          <cell r="L104">
            <v>2</v>
          </cell>
          <cell r="M104">
            <v>69904</v>
          </cell>
          <cell r="N104">
            <v>61704</v>
          </cell>
          <cell r="O104">
            <v>8</v>
          </cell>
          <cell r="P104">
            <v>2675317</v>
          </cell>
          <cell r="Q104">
            <v>1666197</v>
          </cell>
          <cell r="X104">
            <v>136</v>
          </cell>
          <cell r="Y104">
            <v>75156864</v>
          </cell>
          <cell r="Z104">
            <v>45533749</v>
          </cell>
        </row>
        <row r="105">
          <cell r="X105">
            <v>0</v>
          </cell>
          <cell r="Y105">
            <v>0</v>
          </cell>
          <cell r="Z105">
            <v>0</v>
          </cell>
        </row>
        <row r="106">
          <cell r="X106">
            <v>0</v>
          </cell>
          <cell r="Y106">
            <v>0</v>
          </cell>
          <cell r="Z106">
            <v>0</v>
          </cell>
        </row>
        <row r="107">
          <cell r="X107">
            <v>0</v>
          </cell>
          <cell r="Y107">
            <v>0</v>
          </cell>
          <cell r="Z107">
            <v>0</v>
          </cell>
        </row>
        <row r="108">
          <cell r="F108">
            <v>625</v>
          </cell>
          <cell r="G108">
            <v>112058987</v>
          </cell>
          <cell r="H108">
            <v>61056151</v>
          </cell>
          <cell r="I108">
            <v>16397</v>
          </cell>
          <cell r="J108">
            <v>8553610211</v>
          </cell>
          <cell r="K108">
            <v>5473902104</v>
          </cell>
          <cell r="L108">
            <v>79</v>
          </cell>
          <cell r="M108">
            <v>8448041</v>
          </cell>
          <cell r="N108">
            <v>7677503</v>
          </cell>
          <cell r="O108">
            <v>1264</v>
          </cell>
          <cell r="P108">
            <v>272603855</v>
          </cell>
          <cell r="Q108">
            <v>203867791</v>
          </cell>
          <cell r="X108">
            <v>18365</v>
          </cell>
          <cell r="Y108">
            <v>8946721094</v>
          </cell>
          <cell r="Z108">
            <v>5746503549</v>
          </cell>
        </row>
        <row r="109">
          <cell r="X109">
            <v>142508</v>
          </cell>
        </row>
        <row r="110">
          <cell r="F110">
            <v>5316</v>
          </cell>
          <cell r="G110">
            <v>130377291</v>
          </cell>
          <cell r="H110">
            <v>69412923</v>
          </cell>
          <cell r="I110">
            <v>3288</v>
          </cell>
          <cell r="J110">
            <v>455942872</v>
          </cell>
          <cell r="K110">
            <v>271102554</v>
          </cell>
          <cell r="L110">
            <v>92</v>
          </cell>
          <cell r="M110">
            <v>3526690</v>
          </cell>
          <cell r="N110">
            <v>1769262</v>
          </cell>
          <cell r="O110">
            <v>129</v>
          </cell>
          <cell r="P110">
            <v>14318097</v>
          </cell>
          <cell r="Q110">
            <v>9404884</v>
          </cell>
          <cell r="X110">
            <v>8825</v>
          </cell>
          <cell r="Y110">
            <v>604164950</v>
          </cell>
          <cell r="Z110">
            <v>351689623</v>
          </cell>
        </row>
        <row r="111">
          <cell r="F111">
            <v>1951</v>
          </cell>
          <cell r="G111">
            <v>138688602</v>
          </cell>
          <cell r="H111">
            <v>54574980</v>
          </cell>
          <cell r="I111">
            <v>361395</v>
          </cell>
          <cell r="J111">
            <v>47913042156</v>
          </cell>
          <cell r="K111">
            <v>39463816248</v>
          </cell>
          <cell r="L111">
            <v>1699</v>
          </cell>
          <cell r="M111">
            <v>55072288</v>
          </cell>
          <cell r="N111">
            <v>28432254</v>
          </cell>
          <cell r="O111">
            <v>37697</v>
          </cell>
          <cell r="P111">
            <v>3142378064</v>
          </cell>
          <cell r="Q111">
            <v>2683271300</v>
          </cell>
          <cell r="X111">
            <v>402742</v>
          </cell>
          <cell r="Y111">
            <v>51249181110</v>
          </cell>
          <cell r="Z111">
            <v>42230094782</v>
          </cell>
        </row>
        <row r="112">
          <cell r="F112">
            <v>64530</v>
          </cell>
          <cell r="G112">
            <v>2584774291</v>
          </cell>
          <cell r="H112">
            <v>1662831560</v>
          </cell>
          <cell r="I112">
            <v>90114</v>
          </cell>
          <cell r="J112">
            <v>23080191873</v>
          </cell>
          <cell r="K112">
            <v>18566991984</v>
          </cell>
          <cell r="L112">
            <v>3078</v>
          </cell>
          <cell r="M112">
            <v>112209979</v>
          </cell>
          <cell r="N112">
            <v>80178450</v>
          </cell>
          <cell r="O112">
            <v>8636</v>
          </cell>
          <cell r="P112">
            <v>1278970490</v>
          </cell>
          <cell r="Q112">
            <v>1096368381</v>
          </cell>
          <cell r="X112">
            <v>166358</v>
          </cell>
          <cell r="Y112">
            <v>27056146633</v>
          </cell>
          <cell r="Z112">
            <v>21406370375</v>
          </cell>
        </row>
        <row r="113">
          <cell r="F113">
            <v>29773</v>
          </cell>
          <cell r="G113">
            <v>823898510</v>
          </cell>
          <cell r="H113">
            <v>395546363</v>
          </cell>
          <cell r="I113">
            <v>16271</v>
          </cell>
          <cell r="J113">
            <v>4140342750</v>
          </cell>
          <cell r="K113">
            <v>1648549606</v>
          </cell>
          <cell r="L113">
            <v>668</v>
          </cell>
          <cell r="M113">
            <v>27275317</v>
          </cell>
          <cell r="N113">
            <v>17314377</v>
          </cell>
          <cell r="O113">
            <v>1676</v>
          </cell>
          <cell r="P113">
            <v>340194695</v>
          </cell>
          <cell r="Q113">
            <v>166759460</v>
          </cell>
          <cell r="X113">
            <v>48388</v>
          </cell>
          <cell r="Y113">
            <v>5331711272</v>
          </cell>
          <cell r="Z113">
            <v>2228169806</v>
          </cell>
        </row>
        <row r="114">
          <cell r="F114">
            <v>66649</v>
          </cell>
          <cell r="G114">
            <v>5983129431</v>
          </cell>
          <cell r="H114">
            <v>1345116998</v>
          </cell>
          <cell r="I114">
            <v>3</v>
          </cell>
          <cell r="J114">
            <v>58505</v>
          </cell>
          <cell r="K114">
            <v>46594</v>
          </cell>
          <cell r="L114">
            <v>611</v>
          </cell>
          <cell r="M114">
            <v>57906216</v>
          </cell>
          <cell r="N114">
            <v>24901474</v>
          </cell>
          <cell r="O114">
            <v>0</v>
          </cell>
          <cell r="P114">
            <v>0</v>
          </cell>
          <cell r="Q114">
            <v>0</v>
          </cell>
          <cell r="X114">
            <v>67263</v>
          </cell>
          <cell r="Y114">
            <v>6041094152</v>
          </cell>
          <cell r="Z114">
            <v>1370065066</v>
          </cell>
        </row>
        <row r="115">
          <cell r="F115">
            <v>883</v>
          </cell>
          <cell r="G115">
            <v>611354132</v>
          </cell>
          <cell r="H115">
            <v>165657729</v>
          </cell>
          <cell r="I115">
            <v>2</v>
          </cell>
          <cell r="J115">
            <v>400000</v>
          </cell>
          <cell r="K115">
            <v>171810</v>
          </cell>
          <cell r="L115">
            <v>15</v>
          </cell>
          <cell r="M115">
            <v>7997574</v>
          </cell>
          <cell r="N115">
            <v>3874966</v>
          </cell>
          <cell r="O115">
            <v>0</v>
          </cell>
          <cell r="P115">
            <v>0</v>
          </cell>
          <cell r="Q115">
            <v>0</v>
          </cell>
          <cell r="X115">
            <v>900</v>
          </cell>
          <cell r="Y115">
            <v>619751706</v>
          </cell>
          <cell r="Z115">
            <v>169704505</v>
          </cell>
        </row>
        <row r="116">
          <cell r="F116">
            <v>3146</v>
          </cell>
          <cell r="G116">
            <v>191617383</v>
          </cell>
          <cell r="H116">
            <v>101604253</v>
          </cell>
          <cell r="I116">
            <v>2881</v>
          </cell>
          <cell r="J116">
            <v>249492748</v>
          </cell>
          <cell r="K116">
            <v>119008452</v>
          </cell>
          <cell r="L116">
            <v>680</v>
          </cell>
          <cell r="M116">
            <v>26448630</v>
          </cell>
          <cell r="N116">
            <v>5642606</v>
          </cell>
          <cell r="O116">
            <v>606</v>
          </cell>
          <cell r="P116">
            <v>38776024</v>
          </cell>
          <cell r="Q116">
            <v>12329692</v>
          </cell>
          <cell r="X116">
            <v>7313</v>
          </cell>
          <cell r="Y116">
            <v>506334785</v>
          </cell>
          <cell r="Z116">
            <v>238585003</v>
          </cell>
        </row>
        <row r="117">
          <cell r="F117">
            <v>800</v>
          </cell>
          <cell r="G117">
            <v>13179453</v>
          </cell>
          <cell r="H117">
            <v>2785563</v>
          </cell>
          <cell r="I117">
            <v>1699</v>
          </cell>
          <cell r="J117">
            <v>31859463</v>
          </cell>
          <cell r="K117">
            <v>20261244</v>
          </cell>
          <cell r="L117">
            <v>72</v>
          </cell>
          <cell r="M117">
            <v>5635000</v>
          </cell>
          <cell r="N117">
            <v>4158000</v>
          </cell>
          <cell r="O117">
            <v>0</v>
          </cell>
          <cell r="P117">
            <v>0</v>
          </cell>
          <cell r="Q117">
            <v>0</v>
          </cell>
          <cell r="X117">
            <v>2571</v>
          </cell>
          <cell r="Y117">
            <v>50673916</v>
          </cell>
          <cell r="Z117">
            <v>27204807</v>
          </cell>
        </row>
        <row r="118">
          <cell r="X118">
            <v>704360</v>
          </cell>
        </row>
        <row r="119">
          <cell r="F119">
            <v>660369</v>
          </cell>
          <cell r="G119">
            <v>8129411824</v>
          </cell>
          <cell r="H119">
            <v>7759987363</v>
          </cell>
          <cell r="I119">
            <v>34524</v>
          </cell>
          <cell r="J119">
            <v>3282757647</v>
          </cell>
          <cell r="K119">
            <v>3208222135</v>
          </cell>
          <cell r="L119">
            <v>10733</v>
          </cell>
          <cell r="M119">
            <v>241359451</v>
          </cell>
          <cell r="N119">
            <v>222514285</v>
          </cell>
          <cell r="O119">
            <v>1243</v>
          </cell>
          <cell r="P119">
            <v>72223139</v>
          </cell>
          <cell r="Q119">
            <v>71023832</v>
          </cell>
          <cell r="X119">
            <v>706869</v>
          </cell>
          <cell r="Y119">
            <v>11725752061</v>
          </cell>
          <cell r="Z119">
            <v>11261747615</v>
          </cell>
        </row>
        <row r="120">
          <cell r="F120">
            <v>81214</v>
          </cell>
          <cell r="G120">
            <v>2004310384</v>
          </cell>
          <cell r="H120">
            <v>1437405555</v>
          </cell>
          <cell r="I120">
            <v>114084</v>
          </cell>
          <cell r="J120">
            <v>25704229698</v>
          </cell>
          <cell r="K120">
            <v>19397389477</v>
          </cell>
          <cell r="L120">
            <v>126611</v>
          </cell>
          <cell r="M120">
            <v>805583297</v>
          </cell>
          <cell r="N120">
            <v>63205615</v>
          </cell>
          <cell r="O120">
            <v>6424</v>
          </cell>
          <cell r="P120">
            <v>698205925</v>
          </cell>
          <cell r="Q120">
            <v>443300323</v>
          </cell>
          <cell r="X120">
            <v>328333</v>
          </cell>
          <cell r="Y120">
            <v>29212329304</v>
          </cell>
          <cell r="Z120">
            <v>21341300970</v>
          </cell>
        </row>
        <row r="121">
          <cell r="F121">
            <v>28381</v>
          </cell>
          <cell r="G121">
            <v>525242823</v>
          </cell>
          <cell r="H121">
            <v>329164367</v>
          </cell>
          <cell r="I121">
            <v>83213</v>
          </cell>
          <cell r="J121">
            <v>17903297909</v>
          </cell>
          <cell r="K121">
            <v>14275876939</v>
          </cell>
          <cell r="L121">
            <v>5006</v>
          </cell>
          <cell r="M121">
            <v>61607394</v>
          </cell>
          <cell r="N121">
            <v>2512434</v>
          </cell>
          <cell r="O121">
            <v>7948</v>
          </cell>
          <cell r="P121">
            <v>1160419843</v>
          </cell>
          <cell r="Q121">
            <v>915943742</v>
          </cell>
          <cell r="X121">
            <v>124548</v>
          </cell>
          <cell r="Y121">
            <v>19650567969</v>
          </cell>
          <cell r="Z121">
            <v>15523497482</v>
          </cell>
        </row>
        <row r="122">
          <cell r="F122">
            <v>449424</v>
          </cell>
          <cell r="G122">
            <v>8727093330</v>
          </cell>
          <cell r="H122">
            <v>3754023574</v>
          </cell>
          <cell r="I122">
            <v>1</v>
          </cell>
          <cell r="J122">
            <v>27539</v>
          </cell>
          <cell r="K122">
            <v>9982</v>
          </cell>
          <cell r="L122">
            <v>1260</v>
          </cell>
          <cell r="M122">
            <v>18767010</v>
          </cell>
          <cell r="N122">
            <v>4245049</v>
          </cell>
          <cell r="O122">
            <v>3</v>
          </cell>
          <cell r="P122">
            <v>8340</v>
          </cell>
          <cell r="Q122">
            <v>3336</v>
          </cell>
          <cell r="X122">
            <v>450688</v>
          </cell>
          <cell r="Y122">
            <v>8745896219</v>
          </cell>
          <cell r="Z122">
            <v>3758281941</v>
          </cell>
        </row>
        <row r="123">
          <cell r="F123">
            <v>1790</v>
          </cell>
          <cell r="G123">
            <v>1185594251</v>
          </cell>
          <cell r="H123">
            <v>749330334</v>
          </cell>
          <cell r="I123">
            <v>5714</v>
          </cell>
          <cell r="J123">
            <v>4137944408</v>
          </cell>
          <cell r="K123">
            <v>2899674868</v>
          </cell>
          <cell r="L123">
            <v>36</v>
          </cell>
          <cell r="M123">
            <v>31078534</v>
          </cell>
          <cell r="N123">
            <v>13310109</v>
          </cell>
          <cell r="O123">
            <v>127</v>
          </cell>
          <cell r="P123">
            <v>104891819</v>
          </cell>
          <cell r="Q123">
            <v>22963610</v>
          </cell>
          <cell r="X123">
            <v>7667</v>
          </cell>
          <cell r="Y123">
            <v>5459509012</v>
          </cell>
          <cell r="Z123">
            <v>3685278921</v>
          </cell>
        </row>
        <row r="124">
          <cell r="F124">
            <v>65</v>
          </cell>
          <cell r="G124">
            <v>30620647</v>
          </cell>
          <cell r="H124">
            <v>21844379</v>
          </cell>
          <cell r="I124">
            <v>539</v>
          </cell>
          <cell r="J124">
            <v>192366930</v>
          </cell>
          <cell r="K124">
            <v>150004839</v>
          </cell>
          <cell r="L124">
            <v>0</v>
          </cell>
          <cell r="M124">
            <v>0</v>
          </cell>
          <cell r="N124">
            <v>0</v>
          </cell>
          <cell r="O124">
            <v>4</v>
          </cell>
          <cell r="P124">
            <v>1520480</v>
          </cell>
          <cell r="Q124">
            <v>1520480</v>
          </cell>
          <cell r="X124">
            <v>608</v>
          </cell>
          <cell r="Y124">
            <v>224508057</v>
          </cell>
          <cell r="Z124">
            <v>173369698</v>
          </cell>
        </row>
        <row r="125">
          <cell r="X125">
            <v>1618713</v>
          </cell>
        </row>
        <row r="126">
          <cell r="X126">
            <v>23</v>
          </cell>
          <cell r="Y126">
            <v>11681136</v>
          </cell>
          <cell r="Z126">
            <v>11681136</v>
          </cell>
        </row>
        <row r="127">
          <cell r="X127">
            <v>1050154</v>
          </cell>
          <cell r="Y127">
            <v>39581988774</v>
          </cell>
          <cell r="Z127">
            <v>24721532247</v>
          </cell>
        </row>
        <row r="128">
          <cell r="F128">
            <v>502818</v>
          </cell>
          <cell r="G128">
            <v>18377504422</v>
          </cell>
          <cell r="H128">
            <v>9232374149</v>
          </cell>
          <cell r="I128">
            <v>271887</v>
          </cell>
          <cell r="J128">
            <v>16061826557</v>
          </cell>
          <cell r="K128">
            <v>11045998223</v>
          </cell>
          <cell r="L128">
            <v>233206</v>
          </cell>
          <cell r="M128">
            <v>2553872047</v>
          </cell>
          <cell r="N128">
            <v>2200685839</v>
          </cell>
          <cell r="O128">
            <v>42266</v>
          </cell>
          <cell r="P128">
            <v>2600466884</v>
          </cell>
          <cell r="Q128">
            <v>2254155172</v>
          </cell>
          <cell r="X128">
            <v>1050177</v>
          </cell>
          <cell r="Y128">
            <v>39593669910</v>
          </cell>
          <cell r="Z128">
            <v>24733213383</v>
          </cell>
        </row>
        <row r="130">
          <cell r="F130">
            <v>2342</v>
          </cell>
          <cell r="G130">
            <v>35019005</v>
          </cell>
          <cell r="H130">
            <v>22813290</v>
          </cell>
          <cell r="I130">
            <v>8</v>
          </cell>
          <cell r="J130">
            <v>200843</v>
          </cell>
          <cell r="K130">
            <v>189494</v>
          </cell>
          <cell r="L130">
            <v>6</v>
          </cell>
          <cell r="M130">
            <v>88220</v>
          </cell>
          <cell r="N130">
            <v>63480</v>
          </cell>
          <cell r="O130">
            <v>0</v>
          </cell>
          <cell r="P130">
            <v>0</v>
          </cell>
          <cell r="Q130">
            <v>0</v>
          </cell>
          <cell r="X130">
            <v>2356</v>
          </cell>
          <cell r="Y130">
            <v>35308068</v>
          </cell>
          <cell r="Z130">
            <v>23066264</v>
          </cell>
        </row>
        <row r="131">
          <cell r="F131">
            <v>5</v>
          </cell>
          <cell r="G131">
            <v>110000</v>
          </cell>
          <cell r="H131">
            <v>64080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X131">
            <v>5</v>
          </cell>
          <cell r="Y131">
            <v>110000</v>
          </cell>
          <cell r="Z131">
            <v>64080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214</v>
          </cell>
          <cell r="J132">
            <v>5343934</v>
          </cell>
          <cell r="K132">
            <v>4543244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X132">
            <v>214</v>
          </cell>
          <cell r="Y132">
            <v>5343934</v>
          </cell>
          <cell r="Z132">
            <v>4543244</v>
          </cell>
        </row>
        <row r="133">
          <cell r="X133">
            <v>2575</v>
          </cell>
        </row>
        <row r="134">
          <cell r="F134">
            <v>1009</v>
          </cell>
          <cell r="G134">
            <v>3780738</v>
          </cell>
          <cell r="H134">
            <v>2780451</v>
          </cell>
          <cell r="I134">
            <v>624</v>
          </cell>
          <cell r="J134">
            <v>2582399</v>
          </cell>
          <cell r="K134">
            <v>2057881</v>
          </cell>
          <cell r="L134">
            <v>42</v>
          </cell>
          <cell r="M134">
            <v>160613</v>
          </cell>
          <cell r="N134">
            <v>116189</v>
          </cell>
          <cell r="O134">
            <v>31</v>
          </cell>
          <cell r="P134">
            <v>63206</v>
          </cell>
          <cell r="Q134">
            <v>33966</v>
          </cell>
          <cell r="X134">
            <v>1706</v>
          </cell>
          <cell r="Y134">
            <v>6586956</v>
          </cell>
          <cell r="Z134">
            <v>4988487</v>
          </cell>
        </row>
        <row r="135">
          <cell r="F135">
            <v>501</v>
          </cell>
          <cell r="G135">
            <v>9611401</v>
          </cell>
          <cell r="H135">
            <v>6712219</v>
          </cell>
          <cell r="I135">
            <v>47</v>
          </cell>
          <cell r="J135">
            <v>1633687</v>
          </cell>
          <cell r="K135">
            <v>1471476</v>
          </cell>
          <cell r="L135">
            <v>8</v>
          </cell>
          <cell r="M135">
            <v>141511</v>
          </cell>
          <cell r="N135">
            <v>93937</v>
          </cell>
          <cell r="O135">
            <v>1</v>
          </cell>
          <cell r="P135">
            <v>10540</v>
          </cell>
          <cell r="Q135">
            <v>9486</v>
          </cell>
          <cell r="X135">
            <v>557</v>
          </cell>
          <cell r="Y135">
            <v>11397139</v>
          </cell>
          <cell r="Z135">
            <v>8287118</v>
          </cell>
        </row>
        <row r="136">
          <cell r="F136">
            <v>9</v>
          </cell>
          <cell r="G136">
            <v>72745</v>
          </cell>
          <cell r="H136">
            <v>41655</v>
          </cell>
          <cell r="I136">
            <v>5</v>
          </cell>
          <cell r="J136">
            <v>168672</v>
          </cell>
          <cell r="K136">
            <v>168672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X136">
            <v>14</v>
          </cell>
          <cell r="Y136">
            <v>241417</v>
          </cell>
          <cell r="Z136">
            <v>210327</v>
          </cell>
        </row>
        <row r="137">
          <cell r="X137">
            <v>2277</v>
          </cell>
        </row>
        <row r="138">
          <cell r="F138">
            <v>5</v>
          </cell>
          <cell r="G138">
            <v>392140</v>
          </cell>
          <cell r="H138">
            <v>252996</v>
          </cell>
          <cell r="I138">
            <v>1</v>
          </cell>
          <cell r="J138">
            <v>120000</v>
          </cell>
          <cell r="K138">
            <v>120000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X138">
            <v>6</v>
          </cell>
          <cell r="Y138">
            <v>512140</v>
          </cell>
          <cell r="Z138">
            <v>372996</v>
          </cell>
        </row>
        <row r="139">
          <cell r="F139">
            <v>434</v>
          </cell>
          <cell r="G139">
            <v>1317250</v>
          </cell>
          <cell r="H139">
            <v>648520</v>
          </cell>
          <cell r="I139">
            <v>222</v>
          </cell>
          <cell r="J139">
            <v>1180774</v>
          </cell>
          <cell r="K139">
            <v>994873</v>
          </cell>
          <cell r="L139">
            <v>6</v>
          </cell>
          <cell r="M139">
            <v>22740</v>
          </cell>
          <cell r="N139">
            <v>15918</v>
          </cell>
          <cell r="O139">
            <v>0</v>
          </cell>
          <cell r="P139">
            <v>0</v>
          </cell>
          <cell r="Q139">
            <v>0</v>
          </cell>
          <cell r="X139">
            <v>662</v>
          </cell>
          <cell r="Y139">
            <v>2520764</v>
          </cell>
          <cell r="Z139">
            <v>1659311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23</v>
          </cell>
          <cell r="J140">
            <v>524167</v>
          </cell>
          <cell r="K140">
            <v>198006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X140">
            <v>23</v>
          </cell>
          <cell r="Y140">
            <v>524167</v>
          </cell>
          <cell r="Z140">
            <v>198006</v>
          </cell>
        </row>
        <row r="141">
          <cell r="F141">
            <v>2</v>
          </cell>
          <cell r="G141">
            <v>61000</v>
          </cell>
          <cell r="H141">
            <v>6660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X141">
            <v>2</v>
          </cell>
          <cell r="Y141">
            <v>61000</v>
          </cell>
          <cell r="Z141">
            <v>6660</v>
          </cell>
        </row>
        <row r="142">
          <cell r="F142">
            <v>11</v>
          </cell>
          <cell r="G142">
            <v>283000</v>
          </cell>
          <cell r="H142">
            <v>48310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X142">
            <v>11</v>
          </cell>
          <cell r="Y142">
            <v>283000</v>
          </cell>
          <cell r="Z142">
            <v>48310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F144">
            <v>1</v>
          </cell>
          <cell r="G144">
            <v>3300</v>
          </cell>
          <cell r="H144">
            <v>2640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X144">
            <v>1</v>
          </cell>
          <cell r="Y144">
            <v>3300</v>
          </cell>
          <cell r="Z144">
            <v>2640</v>
          </cell>
        </row>
        <row r="145">
          <cell r="F145">
            <v>4</v>
          </cell>
          <cell r="G145">
            <v>163781</v>
          </cell>
          <cell r="H145">
            <v>136321</v>
          </cell>
          <cell r="I145">
            <v>4</v>
          </cell>
          <cell r="J145">
            <v>427966</v>
          </cell>
          <cell r="K145">
            <v>390278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X145">
            <v>8</v>
          </cell>
          <cell r="Y145">
            <v>591747</v>
          </cell>
          <cell r="Z145">
            <v>526599</v>
          </cell>
        </row>
        <row r="146">
          <cell r="F146">
            <v>9</v>
          </cell>
          <cell r="G146">
            <v>122125</v>
          </cell>
          <cell r="H146">
            <v>94233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X146">
            <v>9</v>
          </cell>
          <cell r="Y146">
            <v>122125</v>
          </cell>
          <cell r="Z146">
            <v>94233</v>
          </cell>
        </row>
        <row r="147">
          <cell r="F147">
            <v>10</v>
          </cell>
          <cell r="G147">
            <v>141196</v>
          </cell>
          <cell r="H147">
            <v>54379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X147">
            <v>10</v>
          </cell>
          <cell r="Y147">
            <v>141196</v>
          </cell>
          <cell r="Z147">
            <v>54379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F149">
            <v>33</v>
          </cell>
          <cell r="G149">
            <v>1048701</v>
          </cell>
          <cell r="H149">
            <v>706350</v>
          </cell>
          <cell r="I149">
            <v>38</v>
          </cell>
          <cell r="J149">
            <v>282727</v>
          </cell>
          <cell r="K149">
            <v>257267</v>
          </cell>
          <cell r="L149">
            <v>3</v>
          </cell>
          <cell r="M149">
            <v>87244</v>
          </cell>
          <cell r="N149">
            <v>41370</v>
          </cell>
          <cell r="O149">
            <v>0</v>
          </cell>
          <cell r="P149">
            <v>0</v>
          </cell>
          <cell r="Q149">
            <v>0</v>
          </cell>
          <cell r="X149">
            <v>74</v>
          </cell>
          <cell r="Y149">
            <v>1418672</v>
          </cell>
          <cell r="Z149">
            <v>1004987</v>
          </cell>
        </row>
        <row r="150">
          <cell r="F150">
            <v>1</v>
          </cell>
          <cell r="G150">
            <v>44870</v>
          </cell>
          <cell r="H150">
            <v>35900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X150">
            <v>1</v>
          </cell>
          <cell r="Y150">
            <v>44870</v>
          </cell>
          <cell r="Z150">
            <v>35900</v>
          </cell>
        </row>
        <row r="151">
          <cell r="F151">
            <v>3</v>
          </cell>
          <cell r="G151">
            <v>26600</v>
          </cell>
          <cell r="H151">
            <v>19190</v>
          </cell>
          <cell r="I151">
            <v>3</v>
          </cell>
          <cell r="J151">
            <v>180868</v>
          </cell>
          <cell r="K151">
            <v>180868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X151">
            <v>6</v>
          </cell>
          <cell r="Y151">
            <v>207468</v>
          </cell>
          <cell r="Z151">
            <v>200058</v>
          </cell>
        </row>
        <row r="152">
          <cell r="X152">
            <v>0</v>
          </cell>
          <cell r="Y152">
            <v>0</v>
          </cell>
          <cell r="Z152">
            <v>0</v>
          </cell>
        </row>
        <row r="153">
          <cell r="X153">
            <v>0</v>
          </cell>
          <cell r="Y153">
            <v>0</v>
          </cell>
          <cell r="Z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</v>
          </cell>
          <cell r="P154">
            <v>140490</v>
          </cell>
          <cell r="Q154">
            <v>126441</v>
          </cell>
          <cell r="X154">
            <v>2</v>
          </cell>
          <cell r="Y154">
            <v>140490</v>
          </cell>
          <cell r="Z154">
            <v>126441</v>
          </cell>
        </row>
        <row r="155">
          <cell r="X155">
            <v>815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F161">
            <v>4</v>
          </cell>
          <cell r="G161">
            <v>348750</v>
          </cell>
          <cell r="H161">
            <v>207654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63000</v>
          </cell>
          <cell r="N161">
            <v>50400</v>
          </cell>
          <cell r="O161">
            <v>0</v>
          </cell>
          <cell r="P161">
            <v>0</v>
          </cell>
          <cell r="Q161">
            <v>0</v>
          </cell>
          <cell r="X161">
            <v>5</v>
          </cell>
          <cell r="Y161">
            <v>411750</v>
          </cell>
          <cell r="Z161">
            <v>258054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3</v>
          </cell>
          <cell r="J164">
            <v>1436174</v>
          </cell>
          <cell r="K164">
            <v>1225277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X164">
            <v>3</v>
          </cell>
          <cell r="Y164">
            <v>1436174</v>
          </cell>
          <cell r="Z164">
            <v>1225277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898603</v>
          </cell>
          <cell r="K166">
            <v>898603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X166">
            <v>1</v>
          </cell>
          <cell r="Y166">
            <v>898603</v>
          </cell>
          <cell r="Z166">
            <v>898603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X168">
            <v>0</v>
          </cell>
          <cell r="Y168">
            <v>0</v>
          </cell>
          <cell r="Z168">
            <v>0</v>
          </cell>
        </row>
        <row r="169">
          <cell r="X169">
            <v>0</v>
          </cell>
          <cell r="Y169">
            <v>0</v>
          </cell>
          <cell r="Z169">
            <v>0</v>
          </cell>
        </row>
        <row r="170">
          <cell r="X170">
            <v>0</v>
          </cell>
          <cell r="Y170">
            <v>0</v>
          </cell>
          <cell r="Z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X172">
            <v>9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7000</v>
          </cell>
          <cell r="N173">
            <v>5600</v>
          </cell>
          <cell r="O173">
            <v>0</v>
          </cell>
          <cell r="P173">
            <v>0</v>
          </cell>
          <cell r="Q173">
            <v>0</v>
          </cell>
          <cell r="X173">
            <v>1</v>
          </cell>
          <cell r="Y173">
            <v>7000</v>
          </cell>
          <cell r="Z173">
            <v>5600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257</v>
          </cell>
          <cell r="J174">
            <v>25181967</v>
          </cell>
          <cell r="K174">
            <v>23998544</v>
          </cell>
          <cell r="L174">
            <v>0</v>
          </cell>
          <cell r="M174">
            <v>0</v>
          </cell>
          <cell r="N174">
            <v>0</v>
          </cell>
          <cell r="O174">
            <v>1</v>
          </cell>
          <cell r="P174">
            <v>125400</v>
          </cell>
          <cell r="Q174">
            <v>112860</v>
          </cell>
          <cell r="X174">
            <v>258</v>
          </cell>
          <cell r="Y174">
            <v>25307367</v>
          </cell>
          <cell r="Z174">
            <v>24111404</v>
          </cell>
        </row>
        <row r="175">
          <cell r="F175">
            <v>3</v>
          </cell>
          <cell r="G175">
            <v>120066</v>
          </cell>
          <cell r="H175">
            <v>93406</v>
          </cell>
          <cell r="I175">
            <v>9</v>
          </cell>
          <cell r="J175">
            <v>2180202</v>
          </cell>
          <cell r="K175">
            <v>2156834</v>
          </cell>
          <cell r="L175">
            <v>1</v>
          </cell>
          <cell r="M175">
            <v>21400</v>
          </cell>
          <cell r="N175">
            <v>17120</v>
          </cell>
          <cell r="O175">
            <v>1</v>
          </cell>
          <cell r="P175">
            <v>40700</v>
          </cell>
          <cell r="Q175">
            <v>36630</v>
          </cell>
          <cell r="X175">
            <v>14</v>
          </cell>
          <cell r="Y175">
            <v>2362368</v>
          </cell>
          <cell r="Z175">
            <v>2303990</v>
          </cell>
        </row>
        <row r="176">
          <cell r="F176">
            <v>2</v>
          </cell>
          <cell r="G176">
            <v>42000</v>
          </cell>
          <cell r="H176">
            <v>36100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X176">
            <v>2</v>
          </cell>
          <cell r="Y176">
            <v>42000</v>
          </cell>
          <cell r="Z176">
            <v>36100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40000</v>
          </cell>
          <cell r="K179">
            <v>6674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X179">
            <v>1</v>
          </cell>
          <cell r="Y179">
            <v>40000</v>
          </cell>
          <cell r="Z179">
            <v>6674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X181">
            <v>276</v>
          </cell>
        </row>
        <row r="182">
          <cell r="F182">
            <v>12</v>
          </cell>
          <cell r="G182">
            <v>213349</v>
          </cell>
          <cell r="H182">
            <v>206219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X182">
            <v>12</v>
          </cell>
          <cell r="Y182">
            <v>213349</v>
          </cell>
          <cell r="Z182">
            <v>206219</v>
          </cell>
        </row>
        <row r="183">
          <cell r="F183">
            <v>13</v>
          </cell>
          <cell r="G183">
            <v>86576</v>
          </cell>
          <cell r="H183">
            <v>69760</v>
          </cell>
          <cell r="I183">
            <v>58</v>
          </cell>
          <cell r="J183">
            <v>6266862</v>
          </cell>
          <cell r="K183">
            <v>4142832</v>
          </cell>
          <cell r="L183">
            <v>1</v>
          </cell>
          <cell r="M183">
            <v>5800</v>
          </cell>
          <cell r="N183">
            <v>4060</v>
          </cell>
          <cell r="O183">
            <v>1</v>
          </cell>
          <cell r="P183">
            <v>9010</v>
          </cell>
          <cell r="Q183">
            <v>8109</v>
          </cell>
          <cell r="X183">
            <v>73</v>
          </cell>
          <cell r="Y183">
            <v>6368248</v>
          </cell>
          <cell r="Z183">
            <v>4224761</v>
          </cell>
        </row>
        <row r="184">
          <cell r="F184">
            <v>4</v>
          </cell>
          <cell r="G184">
            <v>15820</v>
          </cell>
          <cell r="H184">
            <v>0</v>
          </cell>
          <cell r="I184">
            <v>3</v>
          </cell>
          <cell r="J184">
            <v>255342</v>
          </cell>
          <cell r="K184">
            <v>255342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X184">
            <v>7</v>
          </cell>
          <cell r="Y184">
            <v>271162</v>
          </cell>
          <cell r="Z184">
            <v>255342</v>
          </cell>
        </row>
        <row r="185">
          <cell r="F185">
            <v>1</v>
          </cell>
          <cell r="G185">
            <v>4000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X185">
            <v>1</v>
          </cell>
          <cell r="Y185">
            <v>4000</v>
          </cell>
          <cell r="Z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X188">
            <v>93</v>
          </cell>
        </row>
        <row r="189">
          <cell r="X189">
            <v>0</v>
          </cell>
          <cell r="Y189">
            <v>0</v>
          </cell>
          <cell r="Z189">
            <v>0</v>
          </cell>
        </row>
        <row r="190">
          <cell r="X190">
            <v>191</v>
          </cell>
          <cell r="Y190">
            <v>2635020</v>
          </cell>
          <cell r="Z190">
            <v>979661</v>
          </cell>
        </row>
        <row r="191">
          <cell r="F191">
            <v>26</v>
          </cell>
          <cell r="G191">
            <v>1306890</v>
          </cell>
          <cell r="H191">
            <v>491819</v>
          </cell>
          <cell r="I191">
            <v>38</v>
          </cell>
          <cell r="J191">
            <v>861576</v>
          </cell>
          <cell r="K191">
            <v>95837</v>
          </cell>
          <cell r="L191">
            <v>122</v>
          </cell>
          <cell r="M191">
            <v>304159</v>
          </cell>
          <cell r="N191">
            <v>246218</v>
          </cell>
          <cell r="O191">
            <v>5</v>
          </cell>
          <cell r="P191">
            <v>162395</v>
          </cell>
          <cell r="Q191">
            <v>145787</v>
          </cell>
          <cell r="X191">
            <v>191</v>
          </cell>
        </row>
      </sheetData>
      <sheetData sheetId="15">
        <row r="3">
          <cell r="F3">
            <v>634154</v>
          </cell>
          <cell r="G3">
            <v>9871873465</v>
          </cell>
          <cell r="H3">
            <v>6264463313</v>
          </cell>
          <cell r="I3">
            <v>384696</v>
          </cell>
          <cell r="J3">
            <v>5764964334</v>
          </cell>
          <cell r="K3">
            <v>3719255206</v>
          </cell>
          <cell r="L3">
            <v>296198</v>
          </cell>
          <cell r="M3">
            <v>4559435591</v>
          </cell>
          <cell r="N3">
            <v>2918352490</v>
          </cell>
          <cell r="O3">
            <v>332936</v>
          </cell>
          <cell r="P3">
            <v>5040855234</v>
          </cell>
          <cell r="Q3">
            <v>3206095389</v>
          </cell>
          <cell r="R3">
            <v>359235</v>
          </cell>
          <cell r="S3">
            <v>5327621118</v>
          </cell>
          <cell r="T3">
            <v>3366100313</v>
          </cell>
          <cell r="U3">
            <v>509020</v>
          </cell>
          <cell r="V3">
            <v>7820099361</v>
          </cell>
          <cell r="W3">
            <v>4932693525</v>
          </cell>
          <cell r="X3">
            <v>638365</v>
          </cell>
          <cell r="Y3">
            <v>10550981309</v>
          </cell>
          <cell r="Z3">
            <v>6500074198</v>
          </cell>
          <cell r="AA3">
            <v>546288</v>
          </cell>
          <cell r="AB3">
            <v>9183868756</v>
          </cell>
          <cell r="AC3">
            <v>5565148883</v>
          </cell>
          <cell r="AD3">
            <v>464900</v>
          </cell>
          <cell r="AE3">
            <v>7560239380</v>
          </cell>
          <cell r="AF3">
            <v>4658271804</v>
          </cell>
          <cell r="AG3">
            <v>452492</v>
          </cell>
          <cell r="AH3">
            <v>7266937166</v>
          </cell>
          <cell r="AI3">
            <v>4500186636</v>
          </cell>
          <cell r="AJ3">
            <v>410648</v>
          </cell>
          <cell r="AK3">
            <v>6646510537</v>
          </cell>
          <cell r="AL3">
            <v>4108139942</v>
          </cell>
          <cell r="AM3">
            <v>323499</v>
          </cell>
          <cell r="AN3">
            <v>5267952320</v>
          </cell>
          <cell r="AO3">
            <v>3241946093</v>
          </cell>
          <cell r="AP3">
            <v>226516</v>
          </cell>
          <cell r="AQ3">
            <v>3918011068</v>
          </cell>
          <cell r="AR3">
            <v>2360968850</v>
          </cell>
          <cell r="AS3">
            <v>124857</v>
          </cell>
          <cell r="AT3">
            <v>2290157700</v>
          </cell>
          <cell r="AU3">
            <v>1335050527</v>
          </cell>
          <cell r="AV3">
            <v>76490</v>
          </cell>
          <cell r="AW3">
            <v>1452880193</v>
          </cell>
          <cell r="AX3">
            <v>810020073</v>
          </cell>
          <cell r="AY3">
            <v>52511</v>
          </cell>
          <cell r="AZ3">
            <v>997766623</v>
          </cell>
          <cell r="BA3">
            <v>538111845</v>
          </cell>
          <cell r="BB3">
            <v>28001</v>
          </cell>
          <cell r="BC3">
            <v>549937414</v>
          </cell>
          <cell r="BD3">
            <v>291856803</v>
          </cell>
          <cell r="BE3">
            <v>18366</v>
          </cell>
          <cell r="BF3">
            <v>335207192</v>
          </cell>
          <cell r="BG3">
            <v>185525644</v>
          </cell>
        </row>
        <row r="4">
          <cell r="F4">
            <v>4844</v>
          </cell>
          <cell r="G4">
            <v>109140307</v>
          </cell>
          <cell r="H4">
            <v>57576442</v>
          </cell>
          <cell r="I4">
            <v>4007</v>
          </cell>
          <cell r="J4">
            <v>84969283</v>
          </cell>
          <cell r="K4">
            <v>47452109</v>
          </cell>
          <cell r="L4">
            <v>2869</v>
          </cell>
          <cell r="M4">
            <v>59439171</v>
          </cell>
          <cell r="N4">
            <v>33775169</v>
          </cell>
          <cell r="O4">
            <v>2588</v>
          </cell>
          <cell r="P4">
            <v>54546988</v>
          </cell>
          <cell r="Q4">
            <v>30508921</v>
          </cell>
          <cell r="R4">
            <v>1808</v>
          </cell>
          <cell r="S4">
            <v>40700486</v>
          </cell>
          <cell r="T4">
            <v>21370226</v>
          </cell>
          <cell r="U4">
            <v>2549</v>
          </cell>
          <cell r="V4">
            <v>60037636</v>
          </cell>
          <cell r="W4">
            <v>31002261</v>
          </cell>
          <cell r="X4">
            <v>4634</v>
          </cell>
          <cell r="Y4">
            <v>103546425</v>
          </cell>
          <cell r="Z4">
            <v>55674194</v>
          </cell>
          <cell r="AA4">
            <v>5320</v>
          </cell>
          <cell r="AB4">
            <v>119781544</v>
          </cell>
          <cell r="AC4">
            <v>65892698</v>
          </cell>
          <cell r="AD4">
            <v>4931</v>
          </cell>
          <cell r="AE4">
            <v>112201490</v>
          </cell>
          <cell r="AF4">
            <v>61325511</v>
          </cell>
          <cell r="AG4">
            <v>4586</v>
          </cell>
          <cell r="AH4">
            <v>107778367</v>
          </cell>
          <cell r="AI4">
            <v>57732461</v>
          </cell>
          <cell r="AJ4">
            <v>4418</v>
          </cell>
          <cell r="AK4">
            <v>104995109</v>
          </cell>
          <cell r="AL4">
            <v>55980156</v>
          </cell>
          <cell r="AM4">
            <v>3666</v>
          </cell>
          <cell r="AN4">
            <v>90067825</v>
          </cell>
          <cell r="AO4">
            <v>47995083</v>
          </cell>
          <cell r="AP4">
            <v>2711</v>
          </cell>
          <cell r="AQ4">
            <v>70241505</v>
          </cell>
          <cell r="AR4">
            <v>36213937</v>
          </cell>
          <cell r="AS4">
            <v>1432</v>
          </cell>
          <cell r="AT4">
            <v>38418591</v>
          </cell>
          <cell r="AU4">
            <v>19965934</v>
          </cell>
          <cell r="AV4">
            <v>1008</v>
          </cell>
          <cell r="AW4">
            <v>30021183</v>
          </cell>
          <cell r="AX4">
            <v>15907650</v>
          </cell>
          <cell r="AY4">
            <v>1097</v>
          </cell>
          <cell r="AZ4">
            <v>35105873</v>
          </cell>
          <cell r="BA4">
            <v>13683225</v>
          </cell>
          <cell r="BB4">
            <v>1115</v>
          </cell>
          <cell r="BC4">
            <v>36485507</v>
          </cell>
          <cell r="BD4">
            <v>16670630</v>
          </cell>
          <cell r="BE4">
            <v>1521</v>
          </cell>
          <cell r="BF4">
            <v>48515699</v>
          </cell>
          <cell r="BG4">
            <v>20337489</v>
          </cell>
        </row>
        <row r="5">
          <cell r="F5">
            <v>49146</v>
          </cell>
          <cell r="G5">
            <v>1558871441</v>
          </cell>
          <cell r="H5">
            <v>1076328101</v>
          </cell>
          <cell r="I5">
            <v>6759</v>
          </cell>
          <cell r="J5">
            <v>171380330</v>
          </cell>
          <cell r="K5">
            <v>110852396</v>
          </cell>
          <cell r="L5">
            <v>5175</v>
          </cell>
          <cell r="M5">
            <v>154199832</v>
          </cell>
          <cell r="N5">
            <v>92082849</v>
          </cell>
          <cell r="O5">
            <v>8011</v>
          </cell>
          <cell r="P5">
            <v>222430129</v>
          </cell>
          <cell r="Q5">
            <v>129934511</v>
          </cell>
          <cell r="R5">
            <v>10812</v>
          </cell>
          <cell r="S5">
            <v>278688312</v>
          </cell>
          <cell r="T5">
            <v>180565894</v>
          </cell>
          <cell r="U5">
            <v>20078</v>
          </cell>
          <cell r="V5">
            <v>533975352</v>
          </cell>
          <cell r="W5">
            <v>365335284</v>
          </cell>
          <cell r="X5">
            <v>28870</v>
          </cell>
          <cell r="Y5">
            <v>826663729</v>
          </cell>
          <cell r="Z5">
            <v>556250305</v>
          </cell>
          <cell r="AA5">
            <v>24048</v>
          </cell>
          <cell r="AB5">
            <v>709039433</v>
          </cell>
          <cell r="AC5">
            <v>453685301</v>
          </cell>
          <cell r="AD5">
            <v>15277</v>
          </cell>
          <cell r="AE5">
            <v>452907444</v>
          </cell>
          <cell r="AF5">
            <v>280581897</v>
          </cell>
          <cell r="AG5">
            <v>14378</v>
          </cell>
          <cell r="AH5">
            <v>460027155</v>
          </cell>
          <cell r="AI5">
            <v>287973887</v>
          </cell>
          <cell r="AJ5">
            <v>14969</v>
          </cell>
          <cell r="AK5">
            <v>435166080</v>
          </cell>
          <cell r="AL5">
            <v>275233342</v>
          </cell>
          <cell r="AM5">
            <v>13680</v>
          </cell>
          <cell r="AN5">
            <v>408449236</v>
          </cell>
          <cell r="AO5">
            <v>252319292</v>
          </cell>
          <cell r="AP5">
            <v>12097</v>
          </cell>
          <cell r="AQ5">
            <v>415780669</v>
          </cell>
          <cell r="AR5">
            <v>235363939</v>
          </cell>
          <cell r="AS5">
            <v>8656</v>
          </cell>
          <cell r="AT5">
            <v>276110460</v>
          </cell>
          <cell r="AU5">
            <v>159025198</v>
          </cell>
          <cell r="AV5">
            <v>7365</v>
          </cell>
          <cell r="AW5">
            <v>249987630</v>
          </cell>
          <cell r="AX5">
            <v>144519022</v>
          </cell>
          <cell r="AY5">
            <v>7363</v>
          </cell>
          <cell r="AZ5">
            <v>224610190</v>
          </cell>
          <cell r="BA5">
            <v>128648833</v>
          </cell>
          <cell r="BB5">
            <v>6657</v>
          </cell>
          <cell r="BC5">
            <v>208844662</v>
          </cell>
          <cell r="BD5">
            <v>120027087</v>
          </cell>
          <cell r="BE5">
            <v>5944</v>
          </cell>
          <cell r="BF5">
            <v>172706169</v>
          </cell>
          <cell r="BG5">
            <v>99132213</v>
          </cell>
        </row>
        <row r="7">
          <cell r="F7">
            <v>393384</v>
          </cell>
          <cell r="G7">
            <v>1846061967</v>
          </cell>
          <cell r="H7">
            <v>1181424064</v>
          </cell>
          <cell r="I7">
            <v>271801</v>
          </cell>
          <cell r="J7">
            <v>1145592194</v>
          </cell>
          <cell r="K7">
            <v>771072096</v>
          </cell>
          <cell r="L7">
            <v>276278</v>
          </cell>
          <cell r="M7">
            <v>1169561993</v>
          </cell>
          <cell r="N7">
            <v>808820992</v>
          </cell>
          <cell r="O7">
            <v>502579</v>
          </cell>
          <cell r="P7">
            <v>2014432270</v>
          </cell>
          <cell r="Q7">
            <v>1442308958</v>
          </cell>
          <cell r="R7">
            <v>556347</v>
          </cell>
          <cell r="S7">
            <v>2081880506</v>
          </cell>
          <cell r="T7">
            <v>1501921745</v>
          </cell>
          <cell r="U7">
            <v>787030</v>
          </cell>
          <cell r="V7">
            <v>2866399416</v>
          </cell>
          <cell r="W7">
            <v>2035799728</v>
          </cell>
          <cell r="X7">
            <v>985609</v>
          </cell>
          <cell r="Y7">
            <v>3806842695</v>
          </cell>
          <cell r="Z7">
            <v>2613822903</v>
          </cell>
          <cell r="AA7">
            <v>884824</v>
          </cell>
          <cell r="AB7">
            <v>3518507892</v>
          </cell>
          <cell r="AC7">
            <v>2405721517</v>
          </cell>
          <cell r="AD7">
            <v>806074</v>
          </cell>
          <cell r="AE7">
            <v>3099001535</v>
          </cell>
          <cell r="AF7">
            <v>2182530170</v>
          </cell>
          <cell r="AG7">
            <v>847974</v>
          </cell>
          <cell r="AH7">
            <v>3222065125</v>
          </cell>
          <cell r="AI7">
            <v>2324088894</v>
          </cell>
          <cell r="AJ7">
            <v>816456</v>
          </cell>
          <cell r="AK7">
            <v>3025771699</v>
          </cell>
          <cell r="AL7">
            <v>2215071101</v>
          </cell>
          <cell r="AM7">
            <v>650394</v>
          </cell>
          <cell r="AN7">
            <v>2347607082</v>
          </cell>
          <cell r="AO7">
            <v>1700453794</v>
          </cell>
          <cell r="AP7">
            <v>490487</v>
          </cell>
          <cell r="AQ7">
            <v>1787532857</v>
          </cell>
          <cell r="AR7">
            <v>1272880882</v>
          </cell>
          <cell r="AS7">
            <v>299480</v>
          </cell>
          <cell r="AT7">
            <v>1093805398</v>
          </cell>
          <cell r="AU7">
            <v>767546234</v>
          </cell>
          <cell r="AV7">
            <v>191219</v>
          </cell>
          <cell r="AW7">
            <v>734058437</v>
          </cell>
          <cell r="AX7">
            <v>513538595</v>
          </cell>
          <cell r="AY7">
            <v>149768</v>
          </cell>
          <cell r="AZ7">
            <v>570470788</v>
          </cell>
          <cell r="BA7">
            <v>394032677</v>
          </cell>
          <cell r="BB7">
            <v>88307</v>
          </cell>
          <cell r="BC7">
            <v>357101805</v>
          </cell>
          <cell r="BD7">
            <v>234398935</v>
          </cell>
          <cell r="BE7">
            <v>68059</v>
          </cell>
          <cell r="BF7">
            <v>276312520</v>
          </cell>
          <cell r="BG7">
            <v>184555985</v>
          </cell>
        </row>
        <row r="8">
          <cell r="F8">
            <v>103735</v>
          </cell>
          <cell r="G8">
            <v>2032071880</v>
          </cell>
          <cell r="H8">
            <v>1334326190</v>
          </cell>
          <cell r="I8">
            <v>70101</v>
          </cell>
          <cell r="J8">
            <v>1430180037</v>
          </cell>
          <cell r="K8">
            <v>947001615</v>
          </cell>
          <cell r="L8">
            <v>77144</v>
          </cell>
          <cell r="M8">
            <v>1585899221</v>
          </cell>
          <cell r="N8">
            <v>1060554683</v>
          </cell>
          <cell r="O8">
            <v>81463</v>
          </cell>
          <cell r="P8">
            <v>2052998008</v>
          </cell>
          <cell r="Q8">
            <v>1381519956</v>
          </cell>
          <cell r="R8">
            <v>87528</v>
          </cell>
          <cell r="S8">
            <v>2160738653</v>
          </cell>
          <cell r="T8">
            <v>1468412782</v>
          </cell>
          <cell r="U8">
            <v>138697</v>
          </cell>
          <cell r="V8">
            <v>3387917414</v>
          </cell>
          <cell r="W8">
            <v>2227690665</v>
          </cell>
          <cell r="X8">
            <v>185870</v>
          </cell>
          <cell r="Y8">
            <v>4744543152</v>
          </cell>
          <cell r="Z8">
            <v>2999231325</v>
          </cell>
          <cell r="AA8">
            <v>182012</v>
          </cell>
          <cell r="AB8">
            <v>4826965611</v>
          </cell>
          <cell r="AC8">
            <v>3115781720</v>
          </cell>
          <cell r="AD8">
            <v>184496</v>
          </cell>
          <cell r="AE8">
            <v>4852829284</v>
          </cell>
          <cell r="AF8">
            <v>3239011039</v>
          </cell>
          <cell r="AG8">
            <v>192877</v>
          </cell>
          <cell r="AH8">
            <v>5030341187</v>
          </cell>
          <cell r="AI8">
            <v>3414331953</v>
          </cell>
          <cell r="AJ8">
            <v>180812</v>
          </cell>
          <cell r="AK8">
            <v>4693970246</v>
          </cell>
          <cell r="AL8">
            <v>3224409245</v>
          </cell>
          <cell r="AM8">
            <v>143820</v>
          </cell>
          <cell r="AN8">
            <v>3802814943</v>
          </cell>
          <cell r="AO8">
            <v>2627633770</v>
          </cell>
          <cell r="AP8">
            <v>105131</v>
          </cell>
          <cell r="AQ8">
            <v>2901174359</v>
          </cell>
          <cell r="AR8">
            <v>1994429784</v>
          </cell>
          <cell r="AS8">
            <v>60129</v>
          </cell>
          <cell r="AT8">
            <v>1750067717</v>
          </cell>
          <cell r="AU8">
            <v>1194978389</v>
          </cell>
          <cell r="AV8">
            <v>36818</v>
          </cell>
          <cell r="AW8">
            <v>1153849269</v>
          </cell>
          <cell r="AX8">
            <v>787251952</v>
          </cell>
          <cell r="AY8">
            <v>24680</v>
          </cell>
          <cell r="AZ8">
            <v>828880115</v>
          </cell>
          <cell r="BA8">
            <v>568064621</v>
          </cell>
          <cell r="BB8">
            <v>13430</v>
          </cell>
          <cell r="BC8">
            <v>493099766</v>
          </cell>
          <cell r="BD8">
            <v>334206170</v>
          </cell>
          <cell r="BE8">
            <v>8785</v>
          </cell>
          <cell r="BF8">
            <v>285997298</v>
          </cell>
          <cell r="BG8">
            <v>202778711</v>
          </cell>
        </row>
        <row r="9">
          <cell r="F9">
            <v>1123</v>
          </cell>
          <cell r="G9">
            <v>39223812</v>
          </cell>
          <cell r="H9">
            <v>27221314</v>
          </cell>
          <cell r="I9">
            <v>1679</v>
          </cell>
          <cell r="J9">
            <v>47758922</v>
          </cell>
          <cell r="K9">
            <v>35816859</v>
          </cell>
          <cell r="L9">
            <v>3113</v>
          </cell>
          <cell r="M9">
            <v>81422391</v>
          </cell>
          <cell r="N9">
            <v>57480569</v>
          </cell>
          <cell r="O9">
            <v>8077</v>
          </cell>
          <cell r="P9">
            <v>157537681</v>
          </cell>
          <cell r="Q9">
            <v>111480752</v>
          </cell>
          <cell r="R9">
            <v>22889</v>
          </cell>
          <cell r="S9">
            <v>293161909</v>
          </cell>
          <cell r="T9">
            <v>202123511</v>
          </cell>
          <cell r="U9">
            <v>40994</v>
          </cell>
          <cell r="V9">
            <v>498945977</v>
          </cell>
          <cell r="W9">
            <v>339451859</v>
          </cell>
          <cell r="X9">
            <v>53490</v>
          </cell>
          <cell r="Y9">
            <v>706391098</v>
          </cell>
          <cell r="Z9">
            <v>482036602</v>
          </cell>
          <cell r="AA9">
            <v>54765</v>
          </cell>
          <cell r="AB9">
            <v>769547211</v>
          </cell>
          <cell r="AC9">
            <v>524269392</v>
          </cell>
          <cell r="AD9">
            <v>55188</v>
          </cell>
          <cell r="AE9">
            <v>820212818</v>
          </cell>
          <cell r="AF9">
            <v>565579129</v>
          </cell>
          <cell r="AG9">
            <v>53413</v>
          </cell>
          <cell r="AH9">
            <v>834997684</v>
          </cell>
          <cell r="AI9">
            <v>582787119</v>
          </cell>
          <cell r="AJ9">
            <v>42182</v>
          </cell>
          <cell r="AK9">
            <v>672977403</v>
          </cell>
          <cell r="AL9">
            <v>466556900</v>
          </cell>
          <cell r="AM9">
            <v>29583</v>
          </cell>
          <cell r="AN9">
            <v>498143973</v>
          </cell>
          <cell r="AO9">
            <v>336251466</v>
          </cell>
          <cell r="AP9">
            <v>20270</v>
          </cell>
          <cell r="AQ9">
            <v>365737802</v>
          </cell>
          <cell r="AR9">
            <v>248285939</v>
          </cell>
          <cell r="AS9">
            <v>11019</v>
          </cell>
          <cell r="AT9">
            <v>212614537</v>
          </cell>
          <cell r="AU9">
            <v>145856687</v>
          </cell>
          <cell r="AV9">
            <v>5623</v>
          </cell>
          <cell r="AW9">
            <v>117310819</v>
          </cell>
          <cell r="AX9">
            <v>76836081</v>
          </cell>
          <cell r="AY9">
            <v>3335</v>
          </cell>
          <cell r="AZ9">
            <v>76095135</v>
          </cell>
          <cell r="BA9">
            <v>50442388</v>
          </cell>
          <cell r="BB9">
            <v>1394</v>
          </cell>
          <cell r="BC9">
            <v>35907305</v>
          </cell>
          <cell r="BD9">
            <v>24002063</v>
          </cell>
          <cell r="BE9">
            <v>629</v>
          </cell>
          <cell r="BF9">
            <v>15222407</v>
          </cell>
          <cell r="BG9">
            <v>10241649</v>
          </cell>
        </row>
        <row r="11">
          <cell r="F11">
            <v>962</v>
          </cell>
          <cell r="G11">
            <v>60049531</v>
          </cell>
          <cell r="H11">
            <v>37297641</v>
          </cell>
          <cell r="I11">
            <v>603</v>
          </cell>
          <cell r="J11">
            <v>45454723</v>
          </cell>
          <cell r="K11">
            <v>24368563</v>
          </cell>
          <cell r="L11">
            <v>559</v>
          </cell>
          <cell r="M11">
            <v>40279925</v>
          </cell>
          <cell r="N11">
            <v>25914352</v>
          </cell>
          <cell r="O11">
            <v>669</v>
          </cell>
          <cell r="P11">
            <v>57756792</v>
          </cell>
          <cell r="Q11">
            <v>35678911</v>
          </cell>
          <cell r="R11">
            <v>669</v>
          </cell>
          <cell r="S11">
            <v>56676573</v>
          </cell>
          <cell r="T11">
            <v>34690300</v>
          </cell>
          <cell r="U11">
            <v>997</v>
          </cell>
          <cell r="V11">
            <v>86124673</v>
          </cell>
          <cell r="W11">
            <v>51884000</v>
          </cell>
          <cell r="X11">
            <v>1660</v>
          </cell>
          <cell r="Y11">
            <v>112003220</v>
          </cell>
          <cell r="Z11">
            <v>73488015</v>
          </cell>
          <cell r="AA11">
            <v>2466</v>
          </cell>
          <cell r="AB11">
            <v>178167606</v>
          </cell>
          <cell r="AC11">
            <v>115608779</v>
          </cell>
          <cell r="AD11">
            <v>5346</v>
          </cell>
          <cell r="AE11">
            <v>356080814</v>
          </cell>
          <cell r="AF11">
            <v>222531337</v>
          </cell>
          <cell r="AG11">
            <v>10871</v>
          </cell>
          <cell r="AH11">
            <v>595025954</v>
          </cell>
          <cell r="AI11">
            <v>392921166</v>
          </cell>
          <cell r="AJ11">
            <v>15289</v>
          </cell>
          <cell r="AK11">
            <v>782212316</v>
          </cell>
          <cell r="AL11">
            <v>535342895</v>
          </cell>
          <cell r="AM11">
            <v>13291</v>
          </cell>
          <cell r="AN11">
            <v>661251553</v>
          </cell>
          <cell r="AO11">
            <v>454753182</v>
          </cell>
          <cell r="AP11">
            <v>10076</v>
          </cell>
          <cell r="AQ11">
            <v>522418025</v>
          </cell>
          <cell r="AR11">
            <v>358251737</v>
          </cell>
          <cell r="AS11">
            <v>5607</v>
          </cell>
          <cell r="AT11">
            <v>334452793</v>
          </cell>
          <cell r="AU11">
            <v>227080953</v>
          </cell>
          <cell r="AV11">
            <v>3187</v>
          </cell>
          <cell r="AW11">
            <v>194001461</v>
          </cell>
          <cell r="AX11">
            <v>127390181</v>
          </cell>
          <cell r="AY11">
            <v>1812</v>
          </cell>
          <cell r="AZ11">
            <v>117726438</v>
          </cell>
          <cell r="BA11">
            <v>75529200</v>
          </cell>
          <cell r="BB11">
            <v>745</v>
          </cell>
          <cell r="BC11">
            <v>50303873</v>
          </cell>
          <cell r="BD11">
            <v>31967533</v>
          </cell>
          <cell r="BE11">
            <v>241</v>
          </cell>
          <cell r="BF11">
            <v>23251033</v>
          </cell>
          <cell r="BG11">
            <v>13550876</v>
          </cell>
        </row>
        <row r="12">
          <cell r="F12">
            <v>185940</v>
          </cell>
          <cell r="G12">
            <v>714904780</v>
          </cell>
          <cell r="H12">
            <v>334200854</v>
          </cell>
          <cell r="I12">
            <v>65809</v>
          </cell>
          <cell r="J12">
            <v>239779504</v>
          </cell>
          <cell r="K12">
            <v>102394008</v>
          </cell>
          <cell r="L12">
            <v>108288</v>
          </cell>
          <cell r="M12">
            <v>314436913</v>
          </cell>
          <cell r="N12">
            <v>188234914</v>
          </cell>
          <cell r="O12">
            <v>130402</v>
          </cell>
          <cell r="P12">
            <v>332935745</v>
          </cell>
          <cell r="Q12">
            <v>187410055</v>
          </cell>
          <cell r="R12">
            <v>112272</v>
          </cell>
          <cell r="S12">
            <v>294660166</v>
          </cell>
          <cell r="T12">
            <v>154736998</v>
          </cell>
          <cell r="U12">
            <v>179966</v>
          </cell>
          <cell r="V12">
            <v>476152936</v>
          </cell>
          <cell r="W12">
            <v>257000762</v>
          </cell>
          <cell r="X12">
            <v>249414</v>
          </cell>
          <cell r="Y12">
            <v>690576263</v>
          </cell>
          <cell r="Z12">
            <v>342446944</v>
          </cell>
          <cell r="AA12">
            <v>276942</v>
          </cell>
          <cell r="AB12">
            <v>813285852</v>
          </cell>
          <cell r="AC12">
            <v>397384115</v>
          </cell>
          <cell r="AD12">
            <v>303034</v>
          </cell>
          <cell r="AE12">
            <v>807180005</v>
          </cell>
          <cell r="AF12">
            <v>422301677</v>
          </cell>
          <cell r="AG12">
            <v>330485</v>
          </cell>
          <cell r="AH12">
            <v>816938801</v>
          </cell>
          <cell r="AI12">
            <v>451576426</v>
          </cell>
          <cell r="AJ12">
            <v>370217</v>
          </cell>
          <cell r="AK12">
            <v>914175832</v>
          </cell>
          <cell r="AL12">
            <v>512855318</v>
          </cell>
          <cell r="AM12">
            <v>331516</v>
          </cell>
          <cell r="AN12">
            <v>816080642</v>
          </cell>
          <cell r="AO12">
            <v>456169910</v>
          </cell>
          <cell r="AP12">
            <v>262971</v>
          </cell>
          <cell r="AQ12">
            <v>677671120</v>
          </cell>
          <cell r="AR12">
            <v>366119867</v>
          </cell>
          <cell r="AS12">
            <v>168604</v>
          </cell>
          <cell r="AT12">
            <v>452868204</v>
          </cell>
          <cell r="AU12">
            <v>246464221</v>
          </cell>
          <cell r="AV12">
            <v>112497</v>
          </cell>
          <cell r="AW12">
            <v>327980345</v>
          </cell>
          <cell r="AX12">
            <v>166638234</v>
          </cell>
          <cell r="AY12">
            <v>82712</v>
          </cell>
          <cell r="AZ12">
            <v>268231071</v>
          </cell>
          <cell r="BA12">
            <v>131918079</v>
          </cell>
          <cell r="BB12">
            <v>50455</v>
          </cell>
          <cell r="BC12">
            <v>204959524</v>
          </cell>
          <cell r="BD12">
            <v>92719841</v>
          </cell>
          <cell r="BE12">
            <v>39449</v>
          </cell>
          <cell r="BF12">
            <v>171645329</v>
          </cell>
          <cell r="BG12">
            <v>76629177</v>
          </cell>
        </row>
        <row r="13">
          <cell r="F13">
            <v>3734</v>
          </cell>
          <cell r="G13">
            <v>64697902</v>
          </cell>
          <cell r="H13">
            <v>47088057</v>
          </cell>
          <cell r="I13">
            <v>1290</v>
          </cell>
          <cell r="J13">
            <v>42302393</v>
          </cell>
          <cell r="K13">
            <v>36051956</v>
          </cell>
          <cell r="L13">
            <v>705</v>
          </cell>
          <cell r="M13">
            <v>13403211</v>
          </cell>
          <cell r="N13">
            <v>11529419</v>
          </cell>
          <cell r="O13">
            <v>2287</v>
          </cell>
          <cell r="P13">
            <v>49481021</v>
          </cell>
          <cell r="Q13">
            <v>43597844</v>
          </cell>
          <cell r="R13">
            <v>1604</v>
          </cell>
          <cell r="S13">
            <v>35359012</v>
          </cell>
          <cell r="T13">
            <v>29502396</v>
          </cell>
          <cell r="U13">
            <v>2423</v>
          </cell>
          <cell r="V13">
            <v>46780945</v>
          </cell>
          <cell r="W13">
            <v>40140509</v>
          </cell>
          <cell r="X13">
            <v>1749</v>
          </cell>
          <cell r="Y13">
            <v>41499503</v>
          </cell>
          <cell r="Z13">
            <v>28899198</v>
          </cell>
          <cell r="AA13">
            <v>3716</v>
          </cell>
          <cell r="AB13">
            <v>107396440</v>
          </cell>
          <cell r="AC13">
            <v>92342832</v>
          </cell>
          <cell r="AD13">
            <v>3859</v>
          </cell>
          <cell r="AE13">
            <v>70953112</v>
          </cell>
          <cell r="AF13">
            <v>50595034</v>
          </cell>
          <cell r="AG13">
            <v>3753</v>
          </cell>
          <cell r="AH13">
            <v>83214948</v>
          </cell>
          <cell r="AI13">
            <v>62410039</v>
          </cell>
          <cell r="AJ13">
            <v>4202</v>
          </cell>
          <cell r="AK13">
            <v>76524926</v>
          </cell>
          <cell r="AL13">
            <v>68141013</v>
          </cell>
          <cell r="AM13">
            <v>5382</v>
          </cell>
          <cell r="AN13">
            <v>110782275</v>
          </cell>
          <cell r="AO13">
            <v>85497004</v>
          </cell>
          <cell r="AP13">
            <v>4182</v>
          </cell>
          <cell r="AQ13">
            <v>112474273</v>
          </cell>
          <cell r="AR13">
            <v>76802870</v>
          </cell>
          <cell r="AS13">
            <v>3309</v>
          </cell>
          <cell r="AT13">
            <v>54387148</v>
          </cell>
          <cell r="AU13">
            <v>40842577</v>
          </cell>
          <cell r="AV13">
            <v>2716</v>
          </cell>
          <cell r="AW13">
            <v>53662276</v>
          </cell>
          <cell r="AX13">
            <v>39643632</v>
          </cell>
          <cell r="AY13">
            <v>2686</v>
          </cell>
          <cell r="AZ13">
            <v>75278051</v>
          </cell>
          <cell r="BA13">
            <v>53562426</v>
          </cell>
          <cell r="BB13">
            <v>1622</v>
          </cell>
          <cell r="BC13">
            <v>47429469</v>
          </cell>
          <cell r="BD13">
            <v>31697248</v>
          </cell>
          <cell r="BE13">
            <v>1282</v>
          </cell>
          <cell r="BF13">
            <v>30743170</v>
          </cell>
          <cell r="BG13">
            <v>23166614</v>
          </cell>
        </row>
        <row r="14">
          <cell r="F14">
            <v>589</v>
          </cell>
          <cell r="G14">
            <v>19521997</v>
          </cell>
          <cell r="H14">
            <v>6977732</v>
          </cell>
          <cell r="I14">
            <v>3846</v>
          </cell>
          <cell r="J14">
            <v>122372817</v>
          </cell>
          <cell r="K14">
            <v>44085940</v>
          </cell>
          <cell r="L14">
            <v>8682</v>
          </cell>
          <cell r="M14">
            <v>275506198</v>
          </cell>
          <cell r="N14">
            <v>89640056</v>
          </cell>
          <cell r="O14">
            <v>19126</v>
          </cell>
          <cell r="P14">
            <v>601773513</v>
          </cell>
          <cell r="Q14">
            <v>183140362</v>
          </cell>
          <cell r="R14">
            <v>21097</v>
          </cell>
          <cell r="S14">
            <v>674341835</v>
          </cell>
          <cell r="T14">
            <v>197971429</v>
          </cell>
          <cell r="U14">
            <v>28169</v>
          </cell>
          <cell r="V14">
            <v>857974129</v>
          </cell>
          <cell r="W14">
            <v>260076910</v>
          </cell>
          <cell r="X14">
            <v>38120</v>
          </cell>
          <cell r="Y14">
            <v>1153070286</v>
          </cell>
          <cell r="Z14">
            <v>338405816</v>
          </cell>
          <cell r="AA14">
            <v>38485</v>
          </cell>
          <cell r="AB14">
            <v>1229166072</v>
          </cell>
          <cell r="AC14">
            <v>348569946</v>
          </cell>
          <cell r="AD14">
            <v>34193</v>
          </cell>
          <cell r="AE14">
            <v>1073649990</v>
          </cell>
          <cell r="AF14">
            <v>317254794</v>
          </cell>
          <cell r="AG14">
            <v>30362</v>
          </cell>
          <cell r="AH14">
            <v>968487720</v>
          </cell>
          <cell r="AI14">
            <v>287579818</v>
          </cell>
          <cell r="AJ14">
            <v>26469</v>
          </cell>
          <cell r="AK14">
            <v>834431705</v>
          </cell>
          <cell r="AL14">
            <v>260267729</v>
          </cell>
          <cell r="AM14">
            <v>18078</v>
          </cell>
          <cell r="AN14">
            <v>556344800</v>
          </cell>
          <cell r="AO14">
            <v>172996591</v>
          </cell>
          <cell r="AP14">
            <v>11320</v>
          </cell>
          <cell r="AQ14">
            <v>362501955</v>
          </cell>
          <cell r="AR14">
            <v>110969182</v>
          </cell>
          <cell r="AS14">
            <v>4273</v>
          </cell>
          <cell r="AT14">
            <v>141695072</v>
          </cell>
          <cell r="AU14">
            <v>45791801</v>
          </cell>
          <cell r="AV14">
            <v>1944</v>
          </cell>
          <cell r="AW14">
            <v>68367455</v>
          </cell>
          <cell r="AX14">
            <v>21057578</v>
          </cell>
          <cell r="AY14">
            <v>1200</v>
          </cell>
          <cell r="AZ14">
            <v>43612192</v>
          </cell>
          <cell r="BA14">
            <v>12631393</v>
          </cell>
          <cell r="BB14">
            <v>464</v>
          </cell>
          <cell r="BC14">
            <v>15895824</v>
          </cell>
          <cell r="BD14">
            <v>5039781</v>
          </cell>
          <cell r="BE14">
            <v>177</v>
          </cell>
          <cell r="BF14">
            <v>5302999</v>
          </cell>
          <cell r="BG14">
            <v>1966846</v>
          </cell>
        </row>
        <row r="15">
          <cell r="F15">
            <v>4544</v>
          </cell>
          <cell r="G15">
            <v>96324995</v>
          </cell>
          <cell r="H15">
            <v>44842637</v>
          </cell>
          <cell r="I15">
            <v>30227</v>
          </cell>
          <cell r="J15">
            <v>598866473</v>
          </cell>
          <cell r="K15">
            <v>243969155</v>
          </cell>
          <cell r="L15">
            <v>39150</v>
          </cell>
          <cell r="M15">
            <v>751104149</v>
          </cell>
          <cell r="N15">
            <v>302593098</v>
          </cell>
          <cell r="O15">
            <v>48594</v>
          </cell>
          <cell r="P15">
            <v>950841696</v>
          </cell>
          <cell r="Q15">
            <v>345161967</v>
          </cell>
          <cell r="R15">
            <v>42555</v>
          </cell>
          <cell r="S15">
            <v>929572558</v>
          </cell>
          <cell r="T15">
            <v>293343533</v>
          </cell>
          <cell r="U15">
            <v>51024</v>
          </cell>
          <cell r="V15">
            <v>1106764790</v>
          </cell>
          <cell r="W15">
            <v>327076902</v>
          </cell>
          <cell r="X15">
            <v>61213</v>
          </cell>
          <cell r="Y15">
            <v>1363563990</v>
          </cell>
          <cell r="Z15">
            <v>406396439</v>
          </cell>
          <cell r="AA15">
            <v>57580</v>
          </cell>
          <cell r="AB15">
            <v>1349777021</v>
          </cell>
          <cell r="AC15">
            <v>405244800</v>
          </cell>
          <cell r="AD15">
            <v>47062</v>
          </cell>
          <cell r="AE15">
            <v>1108795407</v>
          </cell>
          <cell r="AF15">
            <v>354264948</v>
          </cell>
          <cell r="AG15">
            <v>37645</v>
          </cell>
          <cell r="AH15">
            <v>900910151</v>
          </cell>
          <cell r="AI15">
            <v>273276975</v>
          </cell>
          <cell r="AJ15">
            <v>26908</v>
          </cell>
          <cell r="AK15">
            <v>638161775</v>
          </cell>
          <cell r="AL15">
            <v>199449275</v>
          </cell>
          <cell r="AM15">
            <v>14681</v>
          </cell>
          <cell r="AN15">
            <v>336469909</v>
          </cell>
          <cell r="AO15">
            <v>109227007</v>
          </cell>
          <cell r="AP15">
            <v>7673</v>
          </cell>
          <cell r="AQ15">
            <v>182731352</v>
          </cell>
          <cell r="AR15">
            <v>59415199</v>
          </cell>
          <cell r="AS15">
            <v>2912</v>
          </cell>
          <cell r="AT15">
            <v>73413653</v>
          </cell>
          <cell r="AU15">
            <v>22399894</v>
          </cell>
          <cell r="AV15">
            <v>1468</v>
          </cell>
          <cell r="AW15">
            <v>37034779</v>
          </cell>
          <cell r="AX15">
            <v>11106284</v>
          </cell>
          <cell r="AY15">
            <v>630</v>
          </cell>
          <cell r="AZ15">
            <v>17522306</v>
          </cell>
          <cell r="BA15">
            <v>5538717</v>
          </cell>
          <cell r="BB15">
            <v>232</v>
          </cell>
          <cell r="BC15">
            <v>6176965</v>
          </cell>
          <cell r="BD15">
            <v>2672274</v>
          </cell>
          <cell r="BE15">
            <v>86</v>
          </cell>
          <cell r="BF15">
            <v>2168906</v>
          </cell>
          <cell r="BG15">
            <v>747541</v>
          </cell>
        </row>
        <row r="16">
          <cell r="F16">
            <v>61</v>
          </cell>
          <cell r="G16">
            <v>1776416</v>
          </cell>
          <cell r="H16">
            <v>796708</v>
          </cell>
          <cell r="I16">
            <v>789</v>
          </cell>
          <cell r="J16">
            <v>20282662</v>
          </cell>
          <cell r="K16">
            <v>8131828</v>
          </cell>
          <cell r="L16">
            <v>982</v>
          </cell>
          <cell r="M16">
            <v>25188887</v>
          </cell>
          <cell r="N16">
            <v>11056535</v>
          </cell>
          <cell r="O16">
            <v>946</v>
          </cell>
          <cell r="P16">
            <v>27199587</v>
          </cell>
          <cell r="Q16">
            <v>11481301</v>
          </cell>
          <cell r="R16">
            <v>484</v>
          </cell>
          <cell r="S16">
            <v>14824212</v>
          </cell>
          <cell r="T16">
            <v>6359637</v>
          </cell>
          <cell r="U16">
            <v>345</v>
          </cell>
          <cell r="V16">
            <v>10996431</v>
          </cell>
          <cell r="W16">
            <v>4151841</v>
          </cell>
          <cell r="X16">
            <v>365</v>
          </cell>
          <cell r="Y16">
            <v>11914399</v>
          </cell>
          <cell r="Z16">
            <v>4525298</v>
          </cell>
          <cell r="AA16">
            <v>375</v>
          </cell>
          <cell r="AB16">
            <v>11453445</v>
          </cell>
          <cell r="AC16">
            <v>4312488</v>
          </cell>
          <cell r="AD16">
            <v>371</v>
          </cell>
          <cell r="AE16">
            <v>11913425</v>
          </cell>
          <cell r="AF16">
            <v>4497142</v>
          </cell>
          <cell r="AG16">
            <v>246</v>
          </cell>
          <cell r="AH16">
            <v>8050270</v>
          </cell>
          <cell r="AI16">
            <v>3097095</v>
          </cell>
          <cell r="AJ16">
            <v>209</v>
          </cell>
          <cell r="AK16">
            <v>6625332</v>
          </cell>
          <cell r="AL16">
            <v>2359397</v>
          </cell>
          <cell r="AM16">
            <v>145</v>
          </cell>
          <cell r="AN16">
            <v>4486221</v>
          </cell>
          <cell r="AO16">
            <v>1814710</v>
          </cell>
          <cell r="AP16">
            <v>64</v>
          </cell>
          <cell r="AQ16">
            <v>2271719</v>
          </cell>
          <cell r="AR16">
            <v>763595</v>
          </cell>
          <cell r="AS16">
            <v>53</v>
          </cell>
          <cell r="AT16">
            <v>1499054</v>
          </cell>
          <cell r="AU16">
            <v>523070</v>
          </cell>
          <cell r="AV16">
            <v>16</v>
          </cell>
          <cell r="AW16">
            <v>612700</v>
          </cell>
          <cell r="AX16">
            <v>229334</v>
          </cell>
          <cell r="AY16">
            <v>10</v>
          </cell>
          <cell r="AZ16">
            <v>181600</v>
          </cell>
          <cell r="BA16">
            <v>74114</v>
          </cell>
          <cell r="BB16">
            <v>11</v>
          </cell>
          <cell r="BC16">
            <v>375102</v>
          </cell>
          <cell r="BD16">
            <v>101559</v>
          </cell>
          <cell r="BE16">
            <v>2</v>
          </cell>
          <cell r="BF16">
            <v>9202</v>
          </cell>
          <cell r="BG16">
            <v>7000</v>
          </cell>
        </row>
        <row r="17">
          <cell r="F17">
            <v>17</v>
          </cell>
          <cell r="G17">
            <v>124564</v>
          </cell>
          <cell r="H17">
            <v>69504</v>
          </cell>
          <cell r="I17">
            <v>317</v>
          </cell>
          <cell r="J17">
            <v>2209046</v>
          </cell>
          <cell r="K17">
            <v>994457</v>
          </cell>
          <cell r="L17">
            <v>145</v>
          </cell>
          <cell r="M17">
            <v>1046230</v>
          </cell>
          <cell r="N17">
            <v>444825</v>
          </cell>
          <cell r="O17">
            <v>56</v>
          </cell>
          <cell r="P17">
            <v>324529</v>
          </cell>
          <cell r="Q17">
            <v>139333</v>
          </cell>
          <cell r="R17">
            <v>26</v>
          </cell>
          <cell r="S17">
            <v>212385</v>
          </cell>
          <cell r="T17">
            <v>110098</v>
          </cell>
          <cell r="U17">
            <v>25</v>
          </cell>
          <cell r="V17">
            <v>326352</v>
          </cell>
          <cell r="W17">
            <v>91092</v>
          </cell>
          <cell r="X17">
            <v>35</v>
          </cell>
          <cell r="Y17">
            <v>242862</v>
          </cell>
          <cell r="Z17">
            <v>109831</v>
          </cell>
          <cell r="AA17">
            <v>35</v>
          </cell>
          <cell r="AB17">
            <v>286877</v>
          </cell>
          <cell r="AC17">
            <v>112551</v>
          </cell>
          <cell r="AD17">
            <v>39</v>
          </cell>
          <cell r="AE17">
            <v>288293</v>
          </cell>
          <cell r="AF17">
            <v>154654</v>
          </cell>
          <cell r="AG17">
            <v>26</v>
          </cell>
          <cell r="AH17">
            <v>378236</v>
          </cell>
          <cell r="AI17">
            <v>135484</v>
          </cell>
          <cell r="AJ17">
            <v>27</v>
          </cell>
          <cell r="AK17">
            <v>345920</v>
          </cell>
          <cell r="AL17">
            <v>107989</v>
          </cell>
          <cell r="AM17">
            <v>20</v>
          </cell>
          <cell r="AN17">
            <v>97732</v>
          </cell>
          <cell r="AO17">
            <v>65825</v>
          </cell>
          <cell r="AP17">
            <v>23</v>
          </cell>
          <cell r="AQ17">
            <v>138681</v>
          </cell>
          <cell r="AR17">
            <v>90397</v>
          </cell>
          <cell r="AS17">
            <v>4</v>
          </cell>
          <cell r="AT17">
            <v>18216</v>
          </cell>
          <cell r="AU17">
            <v>10467</v>
          </cell>
          <cell r="AV17">
            <v>3</v>
          </cell>
          <cell r="AW17">
            <v>10268</v>
          </cell>
          <cell r="AX17">
            <v>8556</v>
          </cell>
          <cell r="AY17">
            <v>2</v>
          </cell>
          <cell r="AZ17">
            <v>38075</v>
          </cell>
          <cell r="BA17">
            <v>16244</v>
          </cell>
          <cell r="BB17">
            <v>3</v>
          </cell>
          <cell r="BC17">
            <v>34000</v>
          </cell>
          <cell r="BD17">
            <v>10410</v>
          </cell>
          <cell r="BE17">
            <v>1</v>
          </cell>
          <cell r="BF17">
            <v>15000</v>
          </cell>
          <cell r="BG17">
            <v>6506</v>
          </cell>
        </row>
        <row r="18">
          <cell r="F18">
            <v>1891</v>
          </cell>
          <cell r="G18">
            <v>100241997</v>
          </cell>
          <cell r="H18">
            <v>69408540</v>
          </cell>
          <cell r="I18">
            <v>1913</v>
          </cell>
          <cell r="J18">
            <v>72552972</v>
          </cell>
          <cell r="K18">
            <v>49750599</v>
          </cell>
          <cell r="L18">
            <v>2586</v>
          </cell>
          <cell r="M18">
            <v>94010707</v>
          </cell>
          <cell r="N18">
            <v>64321343</v>
          </cell>
          <cell r="O18">
            <v>2838</v>
          </cell>
          <cell r="P18">
            <v>102417827</v>
          </cell>
          <cell r="Q18">
            <v>70051636</v>
          </cell>
          <cell r="R18">
            <v>2496</v>
          </cell>
          <cell r="S18">
            <v>82665231</v>
          </cell>
          <cell r="T18">
            <v>58820772</v>
          </cell>
          <cell r="U18">
            <v>3282</v>
          </cell>
          <cell r="V18">
            <v>93059973</v>
          </cell>
          <cell r="W18">
            <v>63564799</v>
          </cell>
          <cell r="X18">
            <v>4148</v>
          </cell>
          <cell r="Y18">
            <v>105837956</v>
          </cell>
          <cell r="Z18">
            <v>69290165</v>
          </cell>
          <cell r="AA18">
            <v>4827</v>
          </cell>
          <cell r="AB18">
            <v>116509130</v>
          </cell>
          <cell r="AC18">
            <v>73104902</v>
          </cell>
          <cell r="AD18">
            <v>5371</v>
          </cell>
          <cell r="AE18">
            <v>131628853</v>
          </cell>
          <cell r="AF18">
            <v>82887036</v>
          </cell>
          <cell r="AG18">
            <v>6616</v>
          </cell>
          <cell r="AH18">
            <v>163952332</v>
          </cell>
          <cell r="AI18">
            <v>99558676</v>
          </cell>
          <cell r="AJ18">
            <v>6917</v>
          </cell>
          <cell r="AK18">
            <v>174136767</v>
          </cell>
          <cell r="AL18">
            <v>107342629</v>
          </cell>
          <cell r="AM18">
            <v>5360</v>
          </cell>
          <cell r="AN18">
            <v>138743983</v>
          </cell>
          <cell r="AO18">
            <v>85832578</v>
          </cell>
          <cell r="AP18">
            <v>3548</v>
          </cell>
          <cell r="AQ18">
            <v>94763388</v>
          </cell>
          <cell r="AR18">
            <v>58249616</v>
          </cell>
          <cell r="AS18">
            <v>1778</v>
          </cell>
          <cell r="AT18">
            <v>45428906</v>
          </cell>
          <cell r="AU18">
            <v>28499982</v>
          </cell>
          <cell r="AV18">
            <v>1181</v>
          </cell>
          <cell r="AW18">
            <v>35685926</v>
          </cell>
          <cell r="AX18">
            <v>22592801</v>
          </cell>
          <cell r="AY18">
            <v>847</v>
          </cell>
          <cell r="AZ18">
            <v>30726498</v>
          </cell>
          <cell r="BA18">
            <v>18979361</v>
          </cell>
          <cell r="BB18">
            <v>368</v>
          </cell>
          <cell r="BC18">
            <v>12735765</v>
          </cell>
          <cell r="BD18">
            <v>7171924</v>
          </cell>
          <cell r="BE18">
            <v>178</v>
          </cell>
          <cell r="BF18">
            <v>6771830</v>
          </cell>
          <cell r="BG18">
            <v>4164023</v>
          </cell>
        </row>
        <row r="19">
          <cell r="F19">
            <v>4466</v>
          </cell>
          <cell r="G19">
            <v>29646825</v>
          </cell>
          <cell r="H19">
            <v>18942901</v>
          </cell>
          <cell r="I19">
            <v>10869</v>
          </cell>
          <cell r="J19">
            <v>52807760</v>
          </cell>
          <cell r="K19">
            <v>34918983</v>
          </cell>
          <cell r="L19">
            <v>11732</v>
          </cell>
          <cell r="M19">
            <v>58649953</v>
          </cell>
          <cell r="N19">
            <v>39073045</v>
          </cell>
          <cell r="O19">
            <v>15179</v>
          </cell>
          <cell r="P19">
            <v>87066645</v>
          </cell>
          <cell r="Q19">
            <v>58316097</v>
          </cell>
          <cell r="R19">
            <v>16062</v>
          </cell>
          <cell r="S19">
            <v>165354069</v>
          </cell>
          <cell r="T19">
            <v>82190191</v>
          </cell>
          <cell r="U19">
            <v>17503</v>
          </cell>
          <cell r="V19">
            <v>147717207</v>
          </cell>
          <cell r="W19">
            <v>95986972</v>
          </cell>
          <cell r="X19">
            <v>18982</v>
          </cell>
          <cell r="Y19">
            <v>174694755</v>
          </cell>
          <cell r="Z19">
            <v>113646023</v>
          </cell>
          <cell r="AA19">
            <v>17160</v>
          </cell>
          <cell r="AB19">
            <v>153005075</v>
          </cell>
          <cell r="AC19">
            <v>99233274</v>
          </cell>
          <cell r="AD19">
            <v>20375</v>
          </cell>
          <cell r="AE19">
            <v>168188425</v>
          </cell>
          <cell r="AF19">
            <v>109061510</v>
          </cell>
          <cell r="AG19">
            <v>25966</v>
          </cell>
          <cell r="AH19">
            <v>206920296</v>
          </cell>
          <cell r="AI19">
            <v>133231517</v>
          </cell>
          <cell r="AJ19">
            <v>27988</v>
          </cell>
          <cell r="AK19">
            <v>233307690</v>
          </cell>
          <cell r="AL19">
            <v>150600339</v>
          </cell>
          <cell r="AM19">
            <v>25296</v>
          </cell>
          <cell r="AN19">
            <v>219220122</v>
          </cell>
          <cell r="AO19">
            <v>140816228</v>
          </cell>
          <cell r="AP19">
            <v>19812</v>
          </cell>
          <cell r="AQ19">
            <v>173490987</v>
          </cell>
          <cell r="AR19">
            <v>110210171</v>
          </cell>
          <cell r="AS19">
            <v>11715</v>
          </cell>
          <cell r="AT19">
            <v>104914415</v>
          </cell>
          <cell r="AU19">
            <v>64302474</v>
          </cell>
          <cell r="AV19">
            <v>8142</v>
          </cell>
          <cell r="AW19">
            <v>75211785</v>
          </cell>
          <cell r="AX19">
            <v>45281496</v>
          </cell>
          <cell r="AY19">
            <v>5903</v>
          </cell>
          <cell r="AZ19">
            <v>56382389</v>
          </cell>
          <cell r="BA19">
            <v>33008322</v>
          </cell>
          <cell r="BB19">
            <v>2957</v>
          </cell>
          <cell r="BC19">
            <v>27593181</v>
          </cell>
          <cell r="BD19">
            <v>16183843</v>
          </cell>
          <cell r="BE19">
            <v>1610</v>
          </cell>
          <cell r="BF19">
            <v>15060577</v>
          </cell>
          <cell r="BG19">
            <v>9063678</v>
          </cell>
        </row>
        <row r="20">
          <cell r="F20">
            <v>19505</v>
          </cell>
          <cell r="G20">
            <v>268677219</v>
          </cell>
          <cell r="H20">
            <v>86113771</v>
          </cell>
          <cell r="I20">
            <v>29830</v>
          </cell>
          <cell r="J20">
            <v>372709403</v>
          </cell>
          <cell r="K20">
            <v>122040819</v>
          </cell>
          <cell r="L20">
            <v>7474</v>
          </cell>
          <cell r="M20">
            <v>99385390</v>
          </cell>
          <cell r="N20">
            <v>35108901</v>
          </cell>
          <cell r="O20">
            <v>5795</v>
          </cell>
          <cell r="P20">
            <v>74929742</v>
          </cell>
          <cell r="Q20">
            <v>28965802</v>
          </cell>
          <cell r="R20">
            <v>3636</v>
          </cell>
          <cell r="S20">
            <v>51662457</v>
          </cell>
          <cell r="T20">
            <v>24499536</v>
          </cell>
          <cell r="U20">
            <v>5058</v>
          </cell>
          <cell r="V20">
            <v>71149560</v>
          </cell>
          <cell r="W20">
            <v>35035244</v>
          </cell>
          <cell r="X20">
            <v>7121</v>
          </cell>
          <cell r="Y20">
            <v>107183950</v>
          </cell>
          <cell r="Z20">
            <v>44363492</v>
          </cell>
          <cell r="AA20">
            <v>8945</v>
          </cell>
          <cell r="AB20">
            <v>134627593</v>
          </cell>
          <cell r="AC20">
            <v>54137589</v>
          </cell>
          <cell r="AD20">
            <v>7886</v>
          </cell>
          <cell r="AE20">
            <v>119527183</v>
          </cell>
          <cell r="AF20">
            <v>51080062</v>
          </cell>
          <cell r="AG20">
            <v>6984</v>
          </cell>
          <cell r="AH20">
            <v>103225337</v>
          </cell>
          <cell r="AI20">
            <v>48794388</v>
          </cell>
          <cell r="AJ20">
            <v>7056</v>
          </cell>
          <cell r="AK20">
            <v>108157854</v>
          </cell>
          <cell r="AL20">
            <v>52134569</v>
          </cell>
          <cell r="AM20">
            <v>5602</v>
          </cell>
          <cell r="AN20">
            <v>86247688</v>
          </cell>
          <cell r="AO20">
            <v>42393987</v>
          </cell>
          <cell r="AP20">
            <v>4292</v>
          </cell>
          <cell r="AQ20">
            <v>65953531</v>
          </cell>
          <cell r="AR20">
            <v>33133699</v>
          </cell>
          <cell r="AS20">
            <v>2556</v>
          </cell>
          <cell r="AT20">
            <v>37474455</v>
          </cell>
          <cell r="AU20">
            <v>19788342</v>
          </cell>
          <cell r="AV20">
            <v>1834</v>
          </cell>
          <cell r="AW20">
            <v>27651592</v>
          </cell>
          <cell r="AX20">
            <v>14119882</v>
          </cell>
          <cell r="AY20">
            <v>1477</v>
          </cell>
          <cell r="AZ20">
            <v>21688852</v>
          </cell>
          <cell r="BA20">
            <v>11137422</v>
          </cell>
          <cell r="BB20">
            <v>917</v>
          </cell>
          <cell r="BC20">
            <v>13117934</v>
          </cell>
          <cell r="BD20">
            <v>6708713</v>
          </cell>
          <cell r="BE20">
            <v>591</v>
          </cell>
          <cell r="BF20">
            <v>8262645</v>
          </cell>
          <cell r="BG20">
            <v>4381498</v>
          </cell>
        </row>
        <row r="21">
          <cell r="F21">
            <v>719</v>
          </cell>
          <cell r="G21">
            <v>14132408</v>
          </cell>
          <cell r="H21">
            <v>7901434</v>
          </cell>
          <cell r="I21">
            <v>956</v>
          </cell>
          <cell r="J21">
            <v>21747886</v>
          </cell>
          <cell r="K21">
            <v>11250230</v>
          </cell>
          <cell r="L21">
            <v>2204</v>
          </cell>
          <cell r="M21">
            <v>54638730</v>
          </cell>
          <cell r="N21">
            <v>27294327</v>
          </cell>
          <cell r="O21">
            <v>3391</v>
          </cell>
          <cell r="P21">
            <v>84464435</v>
          </cell>
          <cell r="Q21">
            <v>42555981</v>
          </cell>
          <cell r="R21">
            <v>2737</v>
          </cell>
          <cell r="S21">
            <v>67780049</v>
          </cell>
          <cell r="T21">
            <v>35739529</v>
          </cell>
          <cell r="U21">
            <v>3553</v>
          </cell>
          <cell r="V21">
            <v>87876954</v>
          </cell>
          <cell r="W21">
            <v>44464353</v>
          </cell>
          <cell r="X21">
            <v>4108</v>
          </cell>
          <cell r="Y21">
            <v>109448142</v>
          </cell>
          <cell r="Z21">
            <v>51762984</v>
          </cell>
          <cell r="AA21">
            <v>4618</v>
          </cell>
          <cell r="AB21">
            <v>122778782</v>
          </cell>
          <cell r="AC21">
            <v>60119231</v>
          </cell>
          <cell r="AD21">
            <v>4396</v>
          </cell>
          <cell r="AE21">
            <v>113539428</v>
          </cell>
          <cell r="AF21">
            <v>57629844</v>
          </cell>
          <cell r="AG21">
            <v>4533</v>
          </cell>
          <cell r="AH21">
            <v>118948850</v>
          </cell>
          <cell r="AI21">
            <v>58833668</v>
          </cell>
          <cell r="AJ21">
            <v>4038</v>
          </cell>
          <cell r="AK21">
            <v>119919615</v>
          </cell>
          <cell r="AL21">
            <v>61607278</v>
          </cell>
          <cell r="AM21">
            <v>3344</v>
          </cell>
          <cell r="AN21">
            <v>93344812</v>
          </cell>
          <cell r="AO21">
            <v>46117192</v>
          </cell>
          <cell r="AP21">
            <v>2211</v>
          </cell>
          <cell r="AQ21">
            <v>67247466</v>
          </cell>
          <cell r="AR21">
            <v>33397198</v>
          </cell>
          <cell r="AS21">
            <v>1636</v>
          </cell>
          <cell r="AT21">
            <v>36398522</v>
          </cell>
          <cell r="AU21">
            <v>17057792</v>
          </cell>
          <cell r="AV21">
            <v>932</v>
          </cell>
          <cell r="AW21">
            <v>25063379</v>
          </cell>
          <cell r="AX21">
            <v>11932017</v>
          </cell>
          <cell r="AY21">
            <v>395</v>
          </cell>
          <cell r="AZ21">
            <v>10402036</v>
          </cell>
          <cell r="BA21">
            <v>4999316</v>
          </cell>
          <cell r="BB21">
            <v>239</v>
          </cell>
          <cell r="BC21">
            <v>5631685</v>
          </cell>
          <cell r="BD21">
            <v>2851943</v>
          </cell>
          <cell r="BE21">
            <v>77</v>
          </cell>
          <cell r="BF21">
            <v>1773894</v>
          </cell>
          <cell r="BG21">
            <v>879193</v>
          </cell>
        </row>
        <row r="22">
          <cell r="F22">
            <v>16656</v>
          </cell>
          <cell r="G22">
            <v>306243966</v>
          </cell>
          <cell r="H22">
            <v>214682420</v>
          </cell>
          <cell r="I22">
            <v>11960</v>
          </cell>
          <cell r="J22">
            <v>206598331</v>
          </cell>
          <cell r="K22">
            <v>130555947</v>
          </cell>
          <cell r="L22">
            <v>11665</v>
          </cell>
          <cell r="M22">
            <v>220553971</v>
          </cell>
          <cell r="N22">
            <v>145995013</v>
          </cell>
          <cell r="O22">
            <v>12819</v>
          </cell>
          <cell r="P22">
            <v>242001497</v>
          </cell>
          <cell r="Q22">
            <v>158054857</v>
          </cell>
          <cell r="R22">
            <v>9903</v>
          </cell>
          <cell r="S22">
            <v>186588209</v>
          </cell>
          <cell r="T22">
            <v>122254362</v>
          </cell>
          <cell r="U22">
            <v>12801</v>
          </cell>
          <cell r="V22">
            <v>245284361</v>
          </cell>
          <cell r="W22">
            <v>159386818</v>
          </cell>
          <cell r="X22">
            <v>16437</v>
          </cell>
          <cell r="Y22">
            <v>314040895</v>
          </cell>
          <cell r="Z22">
            <v>200829804</v>
          </cell>
          <cell r="AA22">
            <v>19038</v>
          </cell>
          <cell r="AB22">
            <v>372551186</v>
          </cell>
          <cell r="AC22">
            <v>236061941</v>
          </cell>
          <cell r="AD22">
            <v>24349</v>
          </cell>
          <cell r="AE22">
            <v>456644675</v>
          </cell>
          <cell r="AF22">
            <v>290076519</v>
          </cell>
          <cell r="AG22">
            <v>28200</v>
          </cell>
          <cell r="AH22">
            <v>556608443</v>
          </cell>
          <cell r="AI22">
            <v>355609731</v>
          </cell>
          <cell r="AJ22">
            <v>30362</v>
          </cell>
          <cell r="AK22">
            <v>653956194</v>
          </cell>
          <cell r="AL22">
            <v>412463701</v>
          </cell>
          <cell r="AM22">
            <v>28224</v>
          </cell>
          <cell r="AN22">
            <v>591499522</v>
          </cell>
          <cell r="AO22">
            <v>384865446</v>
          </cell>
          <cell r="AP22">
            <v>22982</v>
          </cell>
          <cell r="AQ22">
            <v>543196317</v>
          </cell>
          <cell r="AR22">
            <v>351507340</v>
          </cell>
          <cell r="AS22">
            <v>14102</v>
          </cell>
          <cell r="AT22">
            <v>375889995</v>
          </cell>
          <cell r="AU22">
            <v>241191355</v>
          </cell>
          <cell r="AV22">
            <v>9248</v>
          </cell>
          <cell r="AW22">
            <v>265614651</v>
          </cell>
          <cell r="AX22">
            <v>169649786</v>
          </cell>
          <cell r="AY22">
            <v>7952</v>
          </cell>
          <cell r="AZ22">
            <v>217474956</v>
          </cell>
          <cell r="BA22">
            <v>142046984</v>
          </cell>
          <cell r="BB22">
            <v>4704</v>
          </cell>
          <cell r="BC22">
            <v>151659257</v>
          </cell>
          <cell r="BD22">
            <v>95150133</v>
          </cell>
          <cell r="BE22">
            <v>3096</v>
          </cell>
          <cell r="BF22">
            <v>83889580</v>
          </cell>
          <cell r="BG22">
            <v>57947701</v>
          </cell>
        </row>
        <row r="23">
          <cell r="F23">
            <v>585</v>
          </cell>
          <cell r="G23">
            <v>30307117</v>
          </cell>
          <cell r="H23">
            <v>18329195</v>
          </cell>
          <cell r="I23">
            <v>258</v>
          </cell>
          <cell r="J23">
            <v>13673832</v>
          </cell>
          <cell r="K23">
            <v>7718801</v>
          </cell>
          <cell r="L23">
            <v>643</v>
          </cell>
          <cell r="M23">
            <v>25266056</v>
          </cell>
          <cell r="N23">
            <v>15619768</v>
          </cell>
          <cell r="O23">
            <v>3043</v>
          </cell>
          <cell r="P23">
            <v>92205157</v>
          </cell>
          <cell r="Q23">
            <v>60547025</v>
          </cell>
          <cell r="R23">
            <v>5112</v>
          </cell>
          <cell r="S23">
            <v>158899591</v>
          </cell>
          <cell r="T23">
            <v>104114064</v>
          </cell>
          <cell r="U23">
            <v>7321</v>
          </cell>
          <cell r="V23">
            <v>226786829</v>
          </cell>
          <cell r="W23">
            <v>148981849</v>
          </cell>
          <cell r="X23">
            <v>8117</v>
          </cell>
          <cell r="Y23">
            <v>265905924</v>
          </cell>
          <cell r="Z23">
            <v>167630898</v>
          </cell>
          <cell r="AA23">
            <v>8225</v>
          </cell>
          <cell r="AB23">
            <v>276466986</v>
          </cell>
          <cell r="AC23">
            <v>173914477</v>
          </cell>
          <cell r="AD23">
            <v>8970</v>
          </cell>
          <cell r="AE23">
            <v>303130450</v>
          </cell>
          <cell r="AF23">
            <v>193424984</v>
          </cell>
          <cell r="AG23">
            <v>9875</v>
          </cell>
          <cell r="AH23">
            <v>350925025</v>
          </cell>
          <cell r="AI23">
            <v>223646828</v>
          </cell>
          <cell r="AJ23">
            <v>10082</v>
          </cell>
          <cell r="AK23">
            <v>373788475</v>
          </cell>
          <cell r="AL23">
            <v>237409047</v>
          </cell>
          <cell r="AM23">
            <v>8784</v>
          </cell>
          <cell r="AN23">
            <v>335731113</v>
          </cell>
          <cell r="AO23">
            <v>213691604</v>
          </cell>
          <cell r="AP23">
            <v>6648</v>
          </cell>
          <cell r="AQ23">
            <v>272517361</v>
          </cell>
          <cell r="AR23">
            <v>169538034</v>
          </cell>
          <cell r="AS23">
            <v>3542</v>
          </cell>
          <cell r="AT23">
            <v>159881828</v>
          </cell>
          <cell r="AU23">
            <v>98750378</v>
          </cell>
          <cell r="AV23">
            <v>2060</v>
          </cell>
          <cell r="AW23">
            <v>100638382</v>
          </cell>
          <cell r="AX23">
            <v>63187924</v>
          </cell>
          <cell r="AY23">
            <v>1332</v>
          </cell>
          <cell r="AZ23">
            <v>64462081</v>
          </cell>
          <cell r="BA23">
            <v>40438916</v>
          </cell>
          <cell r="BB23">
            <v>659</v>
          </cell>
          <cell r="BC23">
            <v>36123293</v>
          </cell>
          <cell r="BD23">
            <v>22301608</v>
          </cell>
          <cell r="BE23">
            <v>354</v>
          </cell>
          <cell r="BF23">
            <v>17822010</v>
          </cell>
          <cell r="BG23">
            <v>11982802</v>
          </cell>
        </row>
        <row r="24">
          <cell r="F24">
            <v>1313</v>
          </cell>
          <cell r="G24">
            <v>33045183</v>
          </cell>
          <cell r="H24">
            <v>20542227</v>
          </cell>
          <cell r="I24">
            <v>426</v>
          </cell>
          <cell r="J24">
            <v>17012098</v>
          </cell>
          <cell r="K24">
            <v>7468045</v>
          </cell>
          <cell r="L24">
            <v>122</v>
          </cell>
          <cell r="M24">
            <v>6608923</v>
          </cell>
          <cell r="N24">
            <v>3067057</v>
          </cell>
          <cell r="O24">
            <v>195</v>
          </cell>
          <cell r="P24">
            <v>14984283</v>
          </cell>
          <cell r="Q24">
            <v>11840967</v>
          </cell>
          <cell r="R24">
            <v>326</v>
          </cell>
          <cell r="S24">
            <v>35930499</v>
          </cell>
          <cell r="T24">
            <v>30851989</v>
          </cell>
          <cell r="U24">
            <v>529</v>
          </cell>
          <cell r="V24">
            <v>42686694</v>
          </cell>
          <cell r="W24">
            <v>29264764</v>
          </cell>
          <cell r="X24">
            <v>692</v>
          </cell>
          <cell r="Y24">
            <v>50389794</v>
          </cell>
          <cell r="Z24">
            <v>38901399</v>
          </cell>
          <cell r="AA24">
            <v>883</v>
          </cell>
          <cell r="AB24">
            <v>85270911</v>
          </cell>
          <cell r="AC24">
            <v>64420359</v>
          </cell>
          <cell r="AD24">
            <v>1395</v>
          </cell>
          <cell r="AE24">
            <v>134587827</v>
          </cell>
          <cell r="AF24">
            <v>102894285</v>
          </cell>
          <cell r="AG24">
            <v>1659</v>
          </cell>
          <cell r="AH24">
            <v>140551025</v>
          </cell>
          <cell r="AI24">
            <v>102500308</v>
          </cell>
          <cell r="AJ24">
            <v>1574</v>
          </cell>
          <cell r="AK24">
            <v>152214207</v>
          </cell>
          <cell r="AL24">
            <v>113166598</v>
          </cell>
          <cell r="AM24">
            <v>1722</v>
          </cell>
          <cell r="AN24">
            <v>195960927</v>
          </cell>
          <cell r="AO24">
            <v>154211411</v>
          </cell>
          <cell r="AP24">
            <v>1311</v>
          </cell>
          <cell r="AQ24">
            <v>153793326</v>
          </cell>
          <cell r="AR24">
            <v>125583946</v>
          </cell>
          <cell r="AS24">
            <v>1181</v>
          </cell>
          <cell r="AT24">
            <v>132628870</v>
          </cell>
          <cell r="AU24">
            <v>111208812</v>
          </cell>
          <cell r="AV24">
            <v>858</v>
          </cell>
          <cell r="AW24">
            <v>136255838</v>
          </cell>
          <cell r="AX24">
            <v>109512834</v>
          </cell>
          <cell r="AY24">
            <v>886</v>
          </cell>
          <cell r="AZ24">
            <v>122577654</v>
          </cell>
          <cell r="BA24">
            <v>98830022</v>
          </cell>
          <cell r="BB24">
            <v>299</v>
          </cell>
          <cell r="BC24">
            <v>52814252</v>
          </cell>
          <cell r="BD24">
            <v>39883124</v>
          </cell>
          <cell r="BE24">
            <v>176</v>
          </cell>
          <cell r="BF24">
            <v>36631395</v>
          </cell>
          <cell r="BG24">
            <v>29444479</v>
          </cell>
        </row>
        <row r="25">
          <cell r="F25">
            <v>3684</v>
          </cell>
          <cell r="G25">
            <v>31110846</v>
          </cell>
          <cell r="H25">
            <v>15015481</v>
          </cell>
          <cell r="I25">
            <v>154</v>
          </cell>
          <cell r="J25">
            <v>2967107</v>
          </cell>
          <cell r="K25">
            <v>95220</v>
          </cell>
          <cell r="L25">
            <v>50</v>
          </cell>
          <cell r="M25">
            <v>2425743</v>
          </cell>
          <cell r="N25">
            <v>1621043</v>
          </cell>
          <cell r="O25">
            <v>1922</v>
          </cell>
          <cell r="P25">
            <v>103865431</v>
          </cell>
          <cell r="Q25">
            <v>72409406</v>
          </cell>
          <cell r="R25">
            <v>5713</v>
          </cell>
          <cell r="S25">
            <v>281250603</v>
          </cell>
          <cell r="T25">
            <v>199737784</v>
          </cell>
          <cell r="U25">
            <v>12959</v>
          </cell>
          <cell r="V25">
            <v>733571055</v>
          </cell>
          <cell r="W25">
            <v>527005685</v>
          </cell>
          <cell r="X25">
            <v>19204</v>
          </cell>
          <cell r="Y25">
            <v>1238737254</v>
          </cell>
          <cell r="Z25">
            <v>848835269</v>
          </cell>
          <cell r="AA25">
            <v>12698</v>
          </cell>
          <cell r="AB25">
            <v>837594400</v>
          </cell>
          <cell r="AC25">
            <v>527654096</v>
          </cell>
          <cell r="AD25">
            <v>5156</v>
          </cell>
          <cell r="AE25">
            <v>277769237</v>
          </cell>
          <cell r="AF25">
            <v>145194093</v>
          </cell>
          <cell r="AG25">
            <v>2536</v>
          </cell>
          <cell r="AH25">
            <v>90284126</v>
          </cell>
          <cell r="AI25">
            <v>38057624</v>
          </cell>
          <cell r="AJ25">
            <v>1464</v>
          </cell>
          <cell r="AK25">
            <v>51272459</v>
          </cell>
          <cell r="AL25">
            <v>21806935</v>
          </cell>
          <cell r="AM25">
            <v>761</v>
          </cell>
          <cell r="AN25">
            <v>28736464</v>
          </cell>
          <cell r="AO25">
            <v>10970037</v>
          </cell>
          <cell r="AP25">
            <v>425</v>
          </cell>
          <cell r="AQ25">
            <v>20051496</v>
          </cell>
          <cell r="AR25">
            <v>8460597</v>
          </cell>
          <cell r="AS25">
            <v>202</v>
          </cell>
          <cell r="AT25">
            <v>8859908</v>
          </cell>
          <cell r="AU25">
            <v>3849846</v>
          </cell>
          <cell r="AV25">
            <v>69</v>
          </cell>
          <cell r="AW25">
            <v>2787160</v>
          </cell>
          <cell r="AX25">
            <v>1016948</v>
          </cell>
          <cell r="AY25">
            <v>48</v>
          </cell>
          <cell r="AZ25">
            <v>1459895</v>
          </cell>
          <cell r="BA25">
            <v>613074</v>
          </cell>
          <cell r="BB25">
            <v>12</v>
          </cell>
          <cell r="BC25">
            <v>1005652</v>
          </cell>
          <cell r="BD25">
            <v>280563</v>
          </cell>
          <cell r="BE25">
            <v>11</v>
          </cell>
          <cell r="BF25">
            <v>257709</v>
          </cell>
          <cell r="BG25">
            <v>199417</v>
          </cell>
        </row>
        <row r="26">
          <cell r="L26">
            <v>4</v>
          </cell>
          <cell r="M26">
            <v>887852</v>
          </cell>
          <cell r="N26">
            <v>856889</v>
          </cell>
          <cell r="O26">
            <v>552</v>
          </cell>
          <cell r="P26">
            <v>179478166</v>
          </cell>
          <cell r="Q26">
            <v>130957996</v>
          </cell>
          <cell r="R26">
            <v>1292</v>
          </cell>
          <cell r="S26">
            <v>444213814</v>
          </cell>
          <cell r="T26">
            <v>335912127</v>
          </cell>
          <cell r="U26">
            <v>3247</v>
          </cell>
          <cell r="V26">
            <v>1587059317</v>
          </cell>
          <cell r="W26">
            <v>1252024275</v>
          </cell>
          <cell r="X26">
            <v>4994</v>
          </cell>
          <cell r="Y26">
            <v>2827245140</v>
          </cell>
          <cell r="Z26">
            <v>2187218188</v>
          </cell>
          <cell r="AA26">
            <v>2491</v>
          </cell>
          <cell r="AB26">
            <v>1457764392</v>
          </cell>
          <cell r="AC26">
            <v>1088172155</v>
          </cell>
          <cell r="AD26">
            <v>477</v>
          </cell>
          <cell r="AE26">
            <v>266388016</v>
          </cell>
          <cell r="AF26">
            <v>184194048</v>
          </cell>
          <cell r="AG26">
            <v>42</v>
          </cell>
          <cell r="AH26">
            <v>29044938</v>
          </cell>
          <cell r="AI26">
            <v>18268830</v>
          </cell>
          <cell r="AJ26">
            <v>25</v>
          </cell>
          <cell r="AK26">
            <v>15659079</v>
          </cell>
          <cell r="AL26">
            <v>10749059</v>
          </cell>
          <cell r="BH26">
            <v>52</v>
          </cell>
          <cell r="BI26">
            <v>24384809</v>
          </cell>
          <cell r="BJ26">
            <v>12516752</v>
          </cell>
        </row>
        <row r="27">
          <cell r="F27">
            <v>734</v>
          </cell>
          <cell r="G27">
            <v>34602236</v>
          </cell>
          <cell r="H27">
            <v>18753056</v>
          </cell>
          <cell r="I27">
            <v>1609</v>
          </cell>
          <cell r="J27">
            <v>59918647</v>
          </cell>
          <cell r="K27">
            <v>33248316</v>
          </cell>
          <cell r="L27">
            <v>2182</v>
          </cell>
          <cell r="M27">
            <v>70237700</v>
          </cell>
          <cell r="N27">
            <v>39353563</v>
          </cell>
          <cell r="O27">
            <v>1155</v>
          </cell>
          <cell r="P27">
            <v>29154043</v>
          </cell>
          <cell r="Q27">
            <v>16367747</v>
          </cell>
          <cell r="R27">
            <v>888</v>
          </cell>
          <cell r="S27">
            <v>20021323</v>
          </cell>
          <cell r="T27">
            <v>12163901</v>
          </cell>
          <cell r="U27">
            <v>1304</v>
          </cell>
          <cell r="V27">
            <v>27450750</v>
          </cell>
          <cell r="W27">
            <v>15212694</v>
          </cell>
          <cell r="X27">
            <v>1483</v>
          </cell>
          <cell r="Y27">
            <v>32837497</v>
          </cell>
          <cell r="Z27">
            <v>17721621</v>
          </cell>
          <cell r="AA27">
            <v>1801</v>
          </cell>
          <cell r="AB27">
            <v>39548630</v>
          </cell>
          <cell r="AC27">
            <v>21038814</v>
          </cell>
          <cell r="AD27">
            <v>1939</v>
          </cell>
          <cell r="AE27">
            <v>46803731</v>
          </cell>
          <cell r="AF27">
            <v>27981627</v>
          </cell>
          <cell r="AG27">
            <v>2416</v>
          </cell>
          <cell r="AH27">
            <v>46589971</v>
          </cell>
          <cell r="AI27">
            <v>23798756</v>
          </cell>
          <cell r="AJ27">
            <v>2793</v>
          </cell>
          <cell r="AK27">
            <v>49548671</v>
          </cell>
          <cell r="AL27">
            <v>26964029</v>
          </cell>
          <cell r="AM27">
            <v>2531</v>
          </cell>
          <cell r="AN27">
            <v>47402603</v>
          </cell>
          <cell r="AO27">
            <v>25068328</v>
          </cell>
          <cell r="AP27">
            <v>2061</v>
          </cell>
          <cell r="AQ27">
            <v>43230228</v>
          </cell>
          <cell r="AR27">
            <v>20267403</v>
          </cell>
          <cell r="AS27">
            <v>1243</v>
          </cell>
          <cell r="AT27">
            <v>25574029</v>
          </cell>
          <cell r="AU27">
            <v>13628910</v>
          </cell>
          <cell r="AV27">
            <v>1123</v>
          </cell>
          <cell r="AW27">
            <v>22555202</v>
          </cell>
          <cell r="AX27">
            <v>11708872</v>
          </cell>
          <cell r="AY27">
            <v>634</v>
          </cell>
          <cell r="AZ27">
            <v>14312365</v>
          </cell>
          <cell r="BA27">
            <v>7085094</v>
          </cell>
          <cell r="BB27">
            <v>245</v>
          </cell>
          <cell r="BC27">
            <v>6058878</v>
          </cell>
          <cell r="BD27">
            <v>3060890</v>
          </cell>
          <cell r="BE27">
            <v>172</v>
          </cell>
          <cell r="BF27">
            <v>5400163</v>
          </cell>
          <cell r="BG27">
            <v>2620341</v>
          </cell>
        </row>
        <row r="29">
          <cell r="F29">
            <v>144</v>
          </cell>
          <cell r="G29">
            <v>136823196</v>
          </cell>
          <cell r="H29">
            <v>77485010</v>
          </cell>
          <cell r="I29">
            <v>43</v>
          </cell>
          <cell r="J29">
            <v>48490589</v>
          </cell>
          <cell r="K29">
            <v>28818593</v>
          </cell>
          <cell r="L29">
            <v>31</v>
          </cell>
          <cell r="M29">
            <v>56515256</v>
          </cell>
          <cell r="N29">
            <v>18125739</v>
          </cell>
          <cell r="O29">
            <v>62</v>
          </cell>
          <cell r="P29">
            <v>70048277</v>
          </cell>
          <cell r="Q29">
            <v>31417595</v>
          </cell>
          <cell r="R29">
            <v>88</v>
          </cell>
          <cell r="S29">
            <v>65599660</v>
          </cell>
          <cell r="T29">
            <v>48420940</v>
          </cell>
          <cell r="U29">
            <v>211</v>
          </cell>
          <cell r="V29">
            <v>182676192</v>
          </cell>
          <cell r="W29">
            <v>109619941</v>
          </cell>
          <cell r="X29">
            <v>296</v>
          </cell>
          <cell r="Y29">
            <v>259683977</v>
          </cell>
          <cell r="Z29">
            <v>167830312</v>
          </cell>
          <cell r="AA29">
            <v>523</v>
          </cell>
          <cell r="AB29">
            <v>398323857</v>
          </cell>
          <cell r="AC29">
            <v>249335546</v>
          </cell>
          <cell r="AD29">
            <v>711</v>
          </cell>
          <cell r="AE29">
            <v>511531143</v>
          </cell>
          <cell r="AF29">
            <v>323105145</v>
          </cell>
          <cell r="AG29">
            <v>828</v>
          </cell>
          <cell r="AH29">
            <v>633824325</v>
          </cell>
          <cell r="AI29">
            <v>371576642</v>
          </cell>
          <cell r="AJ29">
            <v>904</v>
          </cell>
          <cell r="AK29">
            <v>654937314</v>
          </cell>
          <cell r="AL29">
            <v>389492631</v>
          </cell>
          <cell r="AM29">
            <v>704</v>
          </cell>
          <cell r="AN29">
            <v>502031189</v>
          </cell>
          <cell r="AO29">
            <v>295932394</v>
          </cell>
          <cell r="AP29">
            <v>465</v>
          </cell>
          <cell r="AQ29">
            <v>400048003</v>
          </cell>
          <cell r="AR29">
            <v>208399224</v>
          </cell>
          <cell r="AS29">
            <v>232</v>
          </cell>
          <cell r="AT29">
            <v>235286543</v>
          </cell>
          <cell r="AU29">
            <v>122373064</v>
          </cell>
          <cell r="AV29">
            <v>137</v>
          </cell>
          <cell r="AW29">
            <v>120407679</v>
          </cell>
          <cell r="AX29">
            <v>67729149</v>
          </cell>
          <cell r="AY29">
            <v>87</v>
          </cell>
          <cell r="AZ29">
            <v>75048807</v>
          </cell>
          <cell r="BA29">
            <v>43003491</v>
          </cell>
          <cell r="BB29">
            <v>39</v>
          </cell>
          <cell r="BC29">
            <v>24438455</v>
          </cell>
          <cell r="BD29">
            <v>13925027</v>
          </cell>
          <cell r="BE29">
            <v>19</v>
          </cell>
          <cell r="BF29">
            <v>17863918</v>
          </cell>
          <cell r="BG29">
            <v>10483723</v>
          </cell>
        </row>
        <row r="30">
          <cell r="F30">
            <v>148</v>
          </cell>
          <cell r="G30">
            <v>33415669</v>
          </cell>
          <cell r="H30">
            <v>22560760</v>
          </cell>
          <cell r="I30">
            <v>151</v>
          </cell>
          <cell r="J30">
            <v>43528180</v>
          </cell>
          <cell r="K30">
            <v>30896246</v>
          </cell>
          <cell r="L30">
            <v>257</v>
          </cell>
          <cell r="M30">
            <v>32890950</v>
          </cell>
          <cell r="N30">
            <v>21963223</v>
          </cell>
          <cell r="O30">
            <v>575</v>
          </cell>
          <cell r="P30">
            <v>111509911</v>
          </cell>
          <cell r="Q30">
            <v>75777342</v>
          </cell>
          <cell r="R30">
            <v>1001</v>
          </cell>
          <cell r="S30">
            <v>339190591</v>
          </cell>
          <cell r="T30">
            <v>255148758</v>
          </cell>
          <cell r="U30">
            <v>1412</v>
          </cell>
          <cell r="V30">
            <v>472034033</v>
          </cell>
          <cell r="W30">
            <v>371464703</v>
          </cell>
          <cell r="X30">
            <v>1760</v>
          </cell>
          <cell r="Y30">
            <v>606015625</v>
          </cell>
          <cell r="Z30">
            <v>468179383</v>
          </cell>
          <cell r="AA30">
            <v>1548</v>
          </cell>
          <cell r="AB30">
            <v>516395699</v>
          </cell>
          <cell r="AC30">
            <v>397679955</v>
          </cell>
          <cell r="AD30">
            <v>1379</v>
          </cell>
          <cell r="AE30">
            <v>456044892</v>
          </cell>
          <cell r="AF30">
            <v>342936415</v>
          </cell>
          <cell r="AG30">
            <v>1344</v>
          </cell>
          <cell r="AH30">
            <v>472367334</v>
          </cell>
          <cell r="AI30">
            <v>357998038</v>
          </cell>
          <cell r="AJ30">
            <v>1478</v>
          </cell>
          <cell r="AK30">
            <v>519971557</v>
          </cell>
          <cell r="AL30">
            <v>389461066</v>
          </cell>
          <cell r="AM30">
            <v>1377</v>
          </cell>
          <cell r="AN30">
            <v>517144931</v>
          </cell>
          <cell r="AO30">
            <v>385245314</v>
          </cell>
          <cell r="AP30">
            <v>1299</v>
          </cell>
          <cell r="AQ30">
            <v>531110584</v>
          </cell>
          <cell r="AR30">
            <v>402047965</v>
          </cell>
          <cell r="AS30">
            <v>763</v>
          </cell>
          <cell r="AT30">
            <v>327816784</v>
          </cell>
          <cell r="AU30">
            <v>236244219</v>
          </cell>
          <cell r="AV30">
            <v>662</v>
          </cell>
          <cell r="AW30">
            <v>344215825</v>
          </cell>
          <cell r="AX30">
            <v>266850699</v>
          </cell>
          <cell r="AY30">
            <v>580</v>
          </cell>
          <cell r="AZ30">
            <v>310921092</v>
          </cell>
          <cell r="BA30">
            <v>233404469</v>
          </cell>
          <cell r="BB30">
            <v>359</v>
          </cell>
          <cell r="BC30">
            <v>172297187</v>
          </cell>
          <cell r="BD30">
            <v>132243208</v>
          </cell>
          <cell r="BE30">
            <v>188</v>
          </cell>
          <cell r="BF30">
            <v>86088121</v>
          </cell>
          <cell r="BG30">
            <v>62397136</v>
          </cell>
        </row>
        <row r="31">
          <cell r="F31">
            <v>1691</v>
          </cell>
          <cell r="G31">
            <v>469504711</v>
          </cell>
          <cell r="H31">
            <v>341136181</v>
          </cell>
          <cell r="I31">
            <v>2175</v>
          </cell>
          <cell r="J31">
            <v>553010486</v>
          </cell>
          <cell r="K31">
            <v>398913860</v>
          </cell>
          <cell r="L31">
            <v>635</v>
          </cell>
          <cell r="M31">
            <v>189966059</v>
          </cell>
          <cell r="N31">
            <v>112952418</v>
          </cell>
          <cell r="O31">
            <v>1044</v>
          </cell>
          <cell r="P31">
            <v>439909538</v>
          </cell>
          <cell r="Q31">
            <v>217385423</v>
          </cell>
          <cell r="R31">
            <v>880</v>
          </cell>
          <cell r="S31">
            <v>361283192</v>
          </cell>
          <cell r="T31">
            <v>172768710</v>
          </cell>
          <cell r="U31">
            <v>820</v>
          </cell>
          <cell r="V31">
            <v>374012011</v>
          </cell>
          <cell r="W31">
            <v>178451824</v>
          </cell>
          <cell r="X31">
            <v>889</v>
          </cell>
          <cell r="Y31">
            <v>397758405</v>
          </cell>
          <cell r="Z31">
            <v>206313736</v>
          </cell>
          <cell r="AA31">
            <v>682</v>
          </cell>
          <cell r="AB31">
            <v>303783896</v>
          </cell>
          <cell r="AC31">
            <v>159177970</v>
          </cell>
          <cell r="AD31">
            <v>565</v>
          </cell>
          <cell r="AE31">
            <v>207868921</v>
          </cell>
          <cell r="AF31">
            <v>104304187</v>
          </cell>
          <cell r="AG31">
            <v>418</v>
          </cell>
          <cell r="AH31">
            <v>166528338</v>
          </cell>
          <cell r="AI31">
            <v>89778385</v>
          </cell>
          <cell r="AJ31">
            <v>391</v>
          </cell>
          <cell r="AK31">
            <v>159337414</v>
          </cell>
          <cell r="AL31">
            <v>81383632</v>
          </cell>
          <cell r="AM31">
            <v>317</v>
          </cell>
          <cell r="AN31">
            <v>121450007</v>
          </cell>
          <cell r="AO31">
            <v>67130024</v>
          </cell>
          <cell r="AP31">
            <v>170</v>
          </cell>
          <cell r="AQ31">
            <v>60988879</v>
          </cell>
          <cell r="AR31">
            <v>30011061</v>
          </cell>
          <cell r="AS31">
            <v>90</v>
          </cell>
          <cell r="AT31">
            <v>33585884</v>
          </cell>
          <cell r="AU31">
            <v>21663586</v>
          </cell>
          <cell r="AV31">
            <v>61</v>
          </cell>
          <cell r="AW31">
            <v>23137720</v>
          </cell>
          <cell r="AX31">
            <v>12247852</v>
          </cell>
          <cell r="AY31">
            <v>20</v>
          </cell>
          <cell r="AZ31">
            <v>6964990</v>
          </cell>
          <cell r="BA31">
            <v>3225772</v>
          </cell>
          <cell r="BB31">
            <v>16</v>
          </cell>
          <cell r="BC31">
            <v>3429212</v>
          </cell>
          <cell r="BD31">
            <v>1646153</v>
          </cell>
          <cell r="BE31">
            <v>4</v>
          </cell>
          <cell r="BF31">
            <v>929398</v>
          </cell>
          <cell r="BG31">
            <v>771212</v>
          </cell>
        </row>
        <row r="32">
          <cell r="F32">
            <v>40</v>
          </cell>
          <cell r="G32">
            <v>9971193</v>
          </cell>
          <cell r="H32">
            <v>7101846</v>
          </cell>
          <cell r="I32">
            <v>48</v>
          </cell>
          <cell r="J32">
            <v>13641763</v>
          </cell>
          <cell r="K32">
            <v>8431741</v>
          </cell>
          <cell r="L32">
            <v>61</v>
          </cell>
          <cell r="M32">
            <v>21428186</v>
          </cell>
          <cell r="N32">
            <v>12462154</v>
          </cell>
          <cell r="O32">
            <v>229</v>
          </cell>
          <cell r="P32">
            <v>193883986</v>
          </cell>
          <cell r="Q32">
            <v>67136630</v>
          </cell>
          <cell r="R32">
            <v>221</v>
          </cell>
          <cell r="S32">
            <v>149099684</v>
          </cell>
          <cell r="T32">
            <v>56450107</v>
          </cell>
          <cell r="U32">
            <v>282</v>
          </cell>
          <cell r="V32">
            <v>179196209</v>
          </cell>
          <cell r="W32">
            <v>89655763</v>
          </cell>
          <cell r="X32">
            <v>380</v>
          </cell>
          <cell r="Y32">
            <v>188462931</v>
          </cell>
          <cell r="Z32">
            <v>90839104</v>
          </cell>
          <cell r="AA32">
            <v>451</v>
          </cell>
          <cell r="AB32">
            <v>218069316</v>
          </cell>
          <cell r="AC32">
            <v>104484423</v>
          </cell>
          <cell r="AD32">
            <v>528</v>
          </cell>
          <cell r="AE32">
            <v>205272033</v>
          </cell>
          <cell r="AF32">
            <v>110991708</v>
          </cell>
          <cell r="AG32">
            <v>639</v>
          </cell>
          <cell r="AH32">
            <v>255405906</v>
          </cell>
          <cell r="AI32">
            <v>133337666</v>
          </cell>
          <cell r="AJ32">
            <v>620</v>
          </cell>
          <cell r="AK32">
            <v>214910702</v>
          </cell>
          <cell r="AL32">
            <v>110503638</v>
          </cell>
          <cell r="AM32">
            <v>492</v>
          </cell>
          <cell r="AN32">
            <v>207375645</v>
          </cell>
          <cell r="AO32">
            <v>106766559</v>
          </cell>
          <cell r="AP32">
            <v>384</v>
          </cell>
          <cell r="AQ32">
            <v>119139825</v>
          </cell>
          <cell r="AR32">
            <v>65192220</v>
          </cell>
          <cell r="AS32">
            <v>184</v>
          </cell>
          <cell r="AT32">
            <v>71551695</v>
          </cell>
          <cell r="AU32">
            <v>35402557</v>
          </cell>
          <cell r="AV32">
            <v>96</v>
          </cell>
          <cell r="AW32">
            <v>25738588</v>
          </cell>
          <cell r="AX32">
            <v>14823739</v>
          </cell>
          <cell r="AY32">
            <v>57</v>
          </cell>
          <cell r="AZ32">
            <v>16776440</v>
          </cell>
          <cell r="BA32">
            <v>6678024</v>
          </cell>
          <cell r="BB32">
            <v>23</v>
          </cell>
          <cell r="BC32">
            <v>7263081</v>
          </cell>
          <cell r="BD32">
            <v>3084204</v>
          </cell>
          <cell r="BE32">
            <v>10</v>
          </cell>
          <cell r="BF32">
            <v>3891424</v>
          </cell>
          <cell r="BG32">
            <v>1288060</v>
          </cell>
        </row>
        <row r="33">
          <cell r="F33">
            <v>596</v>
          </cell>
          <cell r="G33">
            <v>133803526</v>
          </cell>
          <cell r="H33">
            <v>80554961</v>
          </cell>
          <cell r="I33">
            <v>399</v>
          </cell>
          <cell r="J33">
            <v>94549300</v>
          </cell>
          <cell r="K33">
            <v>56635316</v>
          </cell>
          <cell r="L33">
            <v>210</v>
          </cell>
          <cell r="M33">
            <v>73909252</v>
          </cell>
          <cell r="N33">
            <v>46088787</v>
          </cell>
          <cell r="O33">
            <v>220</v>
          </cell>
          <cell r="P33">
            <v>122550746</v>
          </cell>
          <cell r="Q33">
            <v>51498007</v>
          </cell>
          <cell r="R33">
            <v>233</v>
          </cell>
          <cell r="S33">
            <v>109191129</v>
          </cell>
          <cell r="T33">
            <v>39490518</v>
          </cell>
          <cell r="U33">
            <v>214</v>
          </cell>
          <cell r="V33">
            <v>94980599</v>
          </cell>
          <cell r="W33">
            <v>46454701</v>
          </cell>
          <cell r="X33">
            <v>248</v>
          </cell>
          <cell r="Y33">
            <v>99345296</v>
          </cell>
          <cell r="Z33">
            <v>45475325</v>
          </cell>
          <cell r="AA33">
            <v>300</v>
          </cell>
          <cell r="AB33">
            <v>134937941</v>
          </cell>
          <cell r="AC33">
            <v>58098429</v>
          </cell>
          <cell r="AD33">
            <v>373</v>
          </cell>
          <cell r="AE33">
            <v>215265006</v>
          </cell>
          <cell r="AF33">
            <v>92128130</v>
          </cell>
          <cell r="AG33">
            <v>355</v>
          </cell>
          <cell r="AH33">
            <v>192442749</v>
          </cell>
          <cell r="AI33">
            <v>81583981</v>
          </cell>
          <cell r="AJ33">
            <v>328</v>
          </cell>
          <cell r="AK33">
            <v>171153411</v>
          </cell>
          <cell r="AL33">
            <v>77507532</v>
          </cell>
          <cell r="AM33">
            <v>219</v>
          </cell>
          <cell r="AN33">
            <v>134790388</v>
          </cell>
          <cell r="AO33">
            <v>51509599</v>
          </cell>
          <cell r="AP33">
            <v>186</v>
          </cell>
          <cell r="AQ33">
            <v>93714355</v>
          </cell>
          <cell r="AR33">
            <v>50409038</v>
          </cell>
          <cell r="AS33">
            <v>108</v>
          </cell>
          <cell r="AT33">
            <v>47583196</v>
          </cell>
          <cell r="AU33">
            <v>22149027</v>
          </cell>
          <cell r="AV33">
            <v>59</v>
          </cell>
          <cell r="AW33">
            <v>19858523</v>
          </cell>
          <cell r="AX33">
            <v>8014760</v>
          </cell>
          <cell r="AY33">
            <v>30</v>
          </cell>
          <cell r="AZ33">
            <v>8456758</v>
          </cell>
          <cell r="BA33">
            <v>3938781</v>
          </cell>
          <cell r="BB33">
            <v>23</v>
          </cell>
          <cell r="BC33">
            <v>7456198</v>
          </cell>
          <cell r="BD33">
            <v>5010073</v>
          </cell>
          <cell r="BE33">
            <v>22</v>
          </cell>
          <cell r="BF33">
            <v>6190710</v>
          </cell>
          <cell r="BG33">
            <v>2685316</v>
          </cell>
        </row>
        <row r="34">
          <cell r="F34">
            <v>706</v>
          </cell>
          <cell r="G34">
            <v>44812895</v>
          </cell>
          <cell r="H34">
            <v>23812628</v>
          </cell>
          <cell r="I34">
            <v>1107</v>
          </cell>
          <cell r="J34">
            <v>66408908</v>
          </cell>
          <cell r="K34">
            <v>37627862</v>
          </cell>
          <cell r="L34">
            <v>1781</v>
          </cell>
          <cell r="M34">
            <v>107402958</v>
          </cell>
          <cell r="N34">
            <v>62661665</v>
          </cell>
          <cell r="O34">
            <v>2185</v>
          </cell>
          <cell r="P34">
            <v>134525718</v>
          </cell>
          <cell r="Q34">
            <v>77546968</v>
          </cell>
          <cell r="R34">
            <v>2161</v>
          </cell>
          <cell r="S34">
            <v>136309827</v>
          </cell>
          <cell r="T34">
            <v>80974072</v>
          </cell>
          <cell r="U34">
            <v>2703</v>
          </cell>
          <cell r="V34">
            <v>185603510</v>
          </cell>
          <cell r="W34">
            <v>113278322</v>
          </cell>
          <cell r="X34">
            <v>3292</v>
          </cell>
          <cell r="Y34">
            <v>225573350</v>
          </cell>
          <cell r="Z34">
            <v>137758383</v>
          </cell>
          <cell r="AA34">
            <v>3322</v>
          </cell>
          <cell r="AB34">
            <v>232872615</v>
          </cell>
          <cell r="AC34">
            <v>136975875</v>
          </cell>
          <cell r="AD34">
            <v>3173</v>
          </cell>
          <cell r="AE34">
            <v>220822267</v>
          </cell>
          <cell r="AF34">
            <v>129588286</v>
          </cell>
          <cell r="AG34">
            <v>3429</v>
          </cell>
          <cell r="AH34">
            <v>258186890</v>
          </cell>
          <cell r="AI34">
            <v>150793915</v>
          </cell>
          <cell r="AJ34">
            <v>3283</v>
          </cell>
          <cell r="AK34">
            <v>230449271</v>
          </cell>
          <cell r="AL34">
            <v>140254234</v>
          </cell>
          <cell r="AM34">
            <v>2745</v>
          </cell>
          <cell r="AN34">
            <v>195694663</v>
          </cell>
          <cell r="AO34">
            <v>117063431</v>
          </cell>
          <cell r="AP34">
            <v>2164</v>
          </cell>
          <cell r="AQ34">
            <v>154447751</v>
          </cell>
          <cell r="AR34">
            <v>91339977</v>
          </cell>
          <cell r="AS34">
            <v>1139</v>
          </cell>
          <cell r="AT34">
            <v>85563399</v>
          </cell>
          <cell r="AU34">
            <v>51010462</v>
          </cell>
          <cell r="AV34">
            <v>822</v>
          </cell>
          <cell r="AW34">
            <v>61796081</v>
          </cell>
          <cell r="AX34">
            <v>34141072</v>
          </cell>
          <cell r="AY34">
            <v>508</v>
          </cell>
          <cell r="AZ34">
            <v>38609019</v>
          </cell>
          <cell r="BA34">
            <v>23482395</v>
          </cell>
          <cell r="BB34">
            <v>314</v>
          </cell>
          <cell r="BC34">
            <v>23213531</v>
          </cell>
          <cell r="BD34">
            <v>11977863</v>
          </cell>
          <cell r="BE34">
            <v>171</v>
          </cell>
          <cell r="BF34">
            <v>14467418</v>
          </cell>
          <cell r="BG34">
            <v>7310665</v>
          </cell>
        </row>
        <row r="35">
          <cell r="F35">
            <v>83</v>
          </cell>
          <cell r="G35">
            <v>92019686</v>
          </cell>
          <cell r="H35">
            <v>81668431</v>
          </cell>
          <cell r="I35">
            <v>23</v>
          </cell>
          <cell r="J35">
            <v>17459719</v>
          </cell>
          <cell r="K35">
            <v>13242304</v>
          </cell>
          <cell r="L35">
            <v>22</v>
          </cell>
          <cell r="M35">
            <v>15805182</v>
          </cell>
          <cell r="N35">
            <v>10529544</v>
          </cell>
          <cell r="O35">
            <v>76</v>
          </cell>
          <cell r="P35">
            <v>51833861</v>
          </cell>
          <cell r="Q35">
            <v>38091596</v>
          </cell>
          <cell r="R35">
            <v>141</v>
          </cell>
          <cell r="S35">
            <v>82647555</v>
          </cell>
          <cell r="T35">
            <v>66191175</v>
          </cell>
          <cell r="U35">
            <v>183</v>
          </cell>
          <cell r="V35">
            <v>86237756</v>
          </cell>
          <cell r="W35">
            <v>66016026</v>
          </cell>
          <cell r="X35">
            <v>350</v>
          </cell>
          <cell r="Y35">
            <v>121679186</v>
          </cell>
          <cell r="Z35">
            <v>95699072</v>
          </cell>
          <cell r="AA35">
            <v>562</v>
          </cell>
          <cell r="AB35">
            <v>168929630</v>
          </cell>
          <cell r="AC35">
            <v>126566417</v>
          </cell>
          <cell r="AD35">
            <v>571</v>
          </cell>
          <cell r="AE35">
            <v>192733131</v>
          </cell>
          <cell r="AF35">
            <v>152931753</v>
          </cell>
          <cell r="AG35">
            <v>810</v>
          </cell>
          <cell r="AH35">
            <v>255361636</v>
          </cell>
          <cell r="AI35">
            <v>195228291</v>
          </cell>
          <cell r="AJ35">
            <v>815</v>
          </cell>
          <cell r="AK35">
            <v>286425295</v>
          </cell>
          <cell r="AL35">
            <v>198488355</v>
          </cell>
          <cell r="AM35">
            <v>648</v>
          </cell>
          <cell r="AN35">
            <v>234847453</v>
          </cell>
          <cell r="AO35">
            <v>170996282</v>
          </cell>
          <cell r="AP35">
            <v>517</v>
          </cell>
          <cell r="AQ35">
            <v>264323994</v>
          </cell>
          <cell r="AR35">
            <v>182708883</v>
          </cell>
          <cell r="AS35">
            <v>321</v>
          </cell>
          <cell r="AT35">
            <v>160065639</v>
          </cell>
          <cell r="AU35">
            <v>105233878</v>
          </cell>
          <cell r="AV35">
            <v>186</v>
          </cell>
          <cell r="AW35">
            <v>88393480</v>
          </cell>
          <cell r="AX35">
            <v>61292569</v>
          </cell>
          <cell r="AY35">
            <v>130</v>
          </cell>
          <cell r="AZ35">
            <v>87445138</v>
          </cell>
          <cell r="BA35">
            <v>61503147</v>
          </cell>
          <cell r="BB35">
            <v>37</v>
          </cell>
          <cell r="BC35">
            <v>47253824</v>
          </cell>
          <cell r="BD35">
            <v>21929914</v>
          </cell>
          <cell r="BE35">
            <v>27</v>
          </cell>
          <cell r="BF35">
            <v>15771826</v>
          </cell>
          <cell r="BG35">
            <v>8584684</v>
          </cell>
        </row>
        <row r="36">
          <cell r="F36">
            <v>23</v>
          </cell>
          <cell r="G36">
            <v>19013666</v>
          </cell>
          <cell r="H36">
            <v>11639211</v>
          </cell>
          <cell r="I36">
            <v>15</v>
          </cell>
          <cell r="J36">
            <v>12369023</v>
          </cell>
          <cell r="K36">
            <v>9139001</v>
          </cell>
          <cell r="L36">
            <v>15</v>
          </cell>
          <cell r="M36">
            <v>9096709</v>
          </cell>
          <cell r="N36">
            <v>5417945</v>
          </cell>
          <cell r="O36">
            <v>28</v>
          </cell>
          <cell r="P36">
            <v>23822527</v>
          </cell>
          <cell r="Q36">
            <v>11516066</v>
          </cell>
          <cell r="R36">
            <v>21</v>
          </cell>
          <cell r="S36">
            <v>14200099</v>
          </cell>
          <cell r="T36">
            <v>6779791</v>
          </cell>
          <cell r="U36">
            <v>16</v>
          </cell>
          <cell r="V36">
            <v>13697898</v>
          </cell>
          <cell r="W36">
            <v>5721233</v>
          </cell>
          <cell r="X36">
            <v>21</v>
          </cell>
          <cell r="Y36">
            <v>20121314</v>
          </cell>
          <cell r="Z36">
            <v>10398064</v>
          </cell>
          <cell r="AA36">
            <v>36</v>
          </cell>
          <cell r="AB36">
            <v>23219138</v>
          </cell>
          <cell r="AC36">
            <v>14633736</v>
          </cell>
          <cell r="AD36">
            <v>59</v>
          </cell>
          <cell r="AE36">
            <v>39325601</v>
          </cell>
          <cell r="AF36">
            <v>22104230</v>
          </cell>
          <cell r="AG36">
            <v>69</v>
          </cell>
          <cell r="AH36">
            <v>51922727</v>
          </cell>
          <cell r="AI36">
            <v>27456692</v>
          </cell>
          <cell r="AJ36">
            <v>93</v>
          </cell>
          <cell r="AK36">
            <v>50710688</v>
          </cell>
          <cell r="AL36">
            <v>30336685</v>
          </cell>
          <cell r="AM36">
            <v>63</v>
          </cell>
          <cell r="AN36">
            <v>39367982</v>
          </cell>
          <cell r="AO36">
            <v>20807192</v>
          </cell>
          <cell r="AP36">
            <v>58</v>
          </cell>
          <cell r="AQ36">
            <v>41600863</v>
          </cell>
          <cell r="AR36">
            <v>21978896</v>
          </cell>
          <cell r="AS36">
            <v>56</v>
          </cell>
          <cell r="AT36">
            <v>29613692</v>
          </cell>
          <cell r="AU36">
            <v>17573972</v>
          </cell>
          <cell r="AV36">
            <v>25</v>
          </cell>
          <cell r="AW36">
            <v>18167760</v>
          </cell>
          <cell r="AX36">
            <v>11525405</v>
          </cell>
          <cell r="AY36">
            <v>28</v>
          </cell>
          <cell r="AZ36">
            <v>25746784</v>
          </cell>
          <cell r="BA36">
            <v>14153024</v>
          </cell>
          <cell r="BB36">
            <v>11</v>
          </cell>
          <cell r="BC36">
            <v>4190746</v>
          </cell>
          <cell r="BD36">
            <v>2891543</v>
          </cell>
          <cell r="BE36">
            <v>4</v>
          </cell>
          <cell r="BF36">
            <v>1941945</v>
          </cell>
          <cell r="BG36">
            <v>1549217</v>
          </cell>
        </row>
        <row r="37">
          <cell r="F37">
            <v>561</v>
          </cell>
          <cell r="G37">
            <v>260011529</v>
          </cell>
          <cell r="H37">
            <v>196123744</v>
          </cell>
          <cell r="I37">
            <v>578</v>
          </cell>
          <cell r="J37">
            <v>257587179</v>
          </cell>
          <cell r="K37">
            <v>184960607</v>
          </cell>
          <cell r="L37">
            <v>811</v>
          </cell>
          <cell r="M37">
            <v>390494878</v>
          </cell>
          <cell r="N37">
            <v>272751756</v>
          </cell>
          <cell r="O37">
            <v>842</v>
          </cell>
          <cell r="P37">
            <v>436263208</v>
          </cell>
          <cell r="Q37">
            <v>289220839</v>
          </cell>
          <cell r="R37">
            <v>833</v>
          </cell>
          <cell r="S37">
            <v>497936251</v>
          </cell>
          <cell r="T37">
            <v>345690978</v>
          </cell>
          <cell r="U37">
            <v>1206</v>
          </cell>
          <cell r="V37">
            <v>755349640</v>
          </cell>
          <cell r="W37">
            <v>520180415</v>
          </cell>
          <cell r="X37">
            <v>1669</v>
          </cell>
          <cell r="Y37">
            <v>1121118527</v>
          </cell>
          <cell r="Z37">
            <v>743119974</v>
          </cell>
          <cell r="AA37">
            <v>1592</v>
          </cell>
          <cell r="AB37">
            <v>1115590552</v>
          </cell>
          <cell r="AC37">
            <v>728658086</v>
          </cell>
          <cell r="AD37">
            <v>1599</v>
          </cell>
          <cell r="AE37">
            <v>1046092597</v>
          </cell>
          <cell r="AF37">
            <v>694118281</v>
          </cell>
          <cell r="AG37">
            <v>1497</v>
          </cell>
          <cell r="AH37">
            <v>953931271</v>
          </cell>
          <cell r="AI37">
            <v>655297238</v>
          </cell>
          <cell r="AJ37">
            <v>1554</v>
          </cell>
          <cell r="AK37">
            <v>968889575</v>
          </cell>
          <cell r="AL37">
            <v>657305099</v>
          </cell>
          <cell r="AM37">
            <v>1241</v>
          </cell>
          <cell r="AN37">
            <v>816436343</v>
          </cell>
          <cell r="AO37">
            <v>553274006</v>
          </cell>
          <cell r="AP37">
            <v>822</v>
          </cell>
          <cell r="AQ37">
            <v>568460863</v>
          </cell>
          <cell r="AR37">
            <v>377377592</v>
          </cell>
          <cell r="AS37">
            <v>500</v>
          </cell>
          <cell r="AT37">
            <v>312860064</v>
          </cell>
          <cell r="AU37">
            <v>214144921</v>
          </cell>
          <cell r="AV37">
            <v>254</v>
          </cell>
          <cell r="AW37">
            <v>159042626</v>
          </cell>
          <cell r="AX37">
            <v>103763868</v>
          </cell>
          <cell r="AY37">
            <v>178</v>
          </cell>
          <cell r="AZ37">
            <v>121770902</v>
          </cell>
          <cell r="BA37">
            <v>74547040</v>
          </cell>
          <cell r="BB37">
            <v>108</v>
          </cell>
          <cell r="BC37">
            <v>63164950</v>
          </cell>
          <cell r="BD37">
            <v>38188973</v>
          </cell>
          <cell r="BE37">
            <v>73</v>
          </cell>
          <cell r="BF37">
            <v>61785296</v>
          </cell>
          <cell r="BG37">
            <v>33266816</v>
          </cell>
        </row>
        <row r="38">
          <cell r="F38">
            <v>16</v>
          </cell>
          <cell r="G38">
            <v>5471893</v>
          </cell>
          <cell r="H38">
            <v>3618845</v>
          </cell>
          <cell r="I38">
            <v>7</v>
          </cell>
          <cell r="J38">
            <v>1660425</v>
          </cell>
          <cell r="K38">
            <v>1122635</v>
          </cell>
          <cell r="L38">
            <v>23</v>
          </cell>
          <cell r="M38">
            <v>5289628</v>
          </cell>
          <cell r="N38">
            <v>3334183</v>
          </cell>
          <cell r="O38">
            <v>106</v>
          </cell>
          <cell r="P38">
            <v>32604348</v>
          </cell>
          <cell r="Q38">
            <v>18958829</v>
          </cell>
          <cell r="R38">
            <v>124</v>
          </cell>
          <cell r="S38">
            <v>31414747</v>
          </cell>
          <cell r="T38">
            <v>18555506</v>
          </cell>
          <cell r="U38">
            <v>146</v>
          </cell>
          <cell r="V38">
            <v>38649202</v>
          </cell>
          <cell r="W38">
            <v>27820948</v>
          </cell>
          <cell r="X38">
            <v>212</v>
          </cell>
          <cell r="Y38">
            <v>77078845</v>
          </cell>
          <cell r="Z38">
            <v>49829637</v>
          </cell>
          <cell r="AA38">
            <v>182</v>
          </cell>
          <cell r="AB38">
            <v>60210175</v>
          </cell>
          <cell r="AC38">
            <v>37015326</v>
          </cell>
          <cell r="AD38">
            <v>194</v>
          </cell>
          <cell r="AE38">
            <v>65618293</v>
          </cell>
          <cell r="AF38">
            <v>42941430</v>
          </cell>
          <cell r="AG38">
            <v>193</v>
          </cell>
          <cell r="AH38">
            <v>72458821</v>
          </cell>
          <cell r="AI38">
            <v>43716502</v>
          </cell>
          <cell r="AJ38">
            <v>178</v>
          </cell>
          <cell r="AK38">
            <v>68450356</v>
          </cell>
          <cell r="AL38">
            <v>41060209</v>
          </cell>
          <cell r="AM38">
            <v>139</v>
          </cell>
          <cell r="AN38">
            <v>58449163</v>
          </cell>
          <cell r="AO38">
            <v>33983880</v>
          </cell>
          <cell r="AP38">
            <v>106</v>
          </cell>
          <cell r="AQ38">
            <v>48400334</v>
          </cell>
          <cell r="AR38">
            <v>29813490</v>
          </cell>
          <cell r="AS38">
            <v>61</v>
          </cell>
          <cell r="AT38">
            <v>28902151</v>
          </cell>
          <cell r="AU38">
            <v>18444603</v>
          </cell>
          <cell r="AV38">
            <v>24</v>
          </cell>
          <cell r="AW38">
            <v>13820520</v>
          </cell>
          <cell r="AX38">
            <v>7430794</v>
          </cell>
          <cell r="AY38">
            <v>23</v>
          </cell>
          <cell r="AZ38">
            <v>12502088</v>
          </cell>
          <cell r="BA38">
            <v>6725340</v>
          </cell>
          <cell r="BB38">
            <v>10</v>
          </cell>
          <cell r="BC38">
            <v>7368499</v>
          </cell>
          <cell r="BD38">
            <v>2974796</v>
          </cell>
          <cell r="BE38">
            <v>6</v>
          </cell>
          <cell r="BF38">
            <v>2656880</v>
          </cell>
          <cell r="BG38">
            <v>1801552</v>
          </cell>
        </row>
        <row r="39">
          <cell r="F39">
            <v>101</v>
          </cell>
          <cell r="G39">
            <v>73325161</v>
          </cell>
          <cell r="H39">
            <v>53923213</v>
          </cell>
          <cell r="I39">
            <v>53</v>
          </cell>
          <cell r="J39">
            <v>55065135</v>
          </cell>
          <cell r="K39">
            <v>39589108</v>
          </cell>
          <cell r="L39">
            <v>22</v>
          </cell>
          <cell r="M39">
            <v>13838322</v>
          </cell>
          <cell r="N39">
            <v>10699382</v>
          </cell>
          <cell r="O39">
            <v>68</v>
          </cell>
          <cell r="P39">
            <v>41096658</v>
          </cell>
          <cell r="Q39">
            <v>27542493</v>
          </cell>
          <cell r="R39">
            <v>78</v>
          </cell>
          <cell r="S39">
            <v>37194808</v>
          </cell>
          <cell r="T39">
            <v>27453298</v>
          </cell>
          <cell r="U39">
            <v>160</v>
          </cell>
          <cell r="V39">
            <v>96512774</v>
          </cell>
          <cell r="W39">
            <v>70793731</v>
          </cell>
          <cell r="X39">
            <v>233</v>
          </cell>
          <cell r="Y39">
            <v>151583410</v>
          </cell>
          <cell r="Z39">
            <v>108903986</v>
          </cell>
          <cell r="AA39">
            <v>306</v>
          </cell>
          <cell r="AB39">
            <v>196226576</v>
          </cell>
          <cell r="AC39">
            <v>142484409</v>
          </cell>
          <cell r="AD39">
            <v>358</v>
          </cell>
          <cell r="AE39">
            <v>180393489</v>
          </cell>
          <cell r="AF39">
            <v>136149092</v>
          </cell>
          <cell r="AG39">
            <v>402</v>
          </cell>
          <cell r="AH39">
            <v>192092798</v>
          </cell>
          <cell r="AI39">
            <v>138344263</v>
          </cell>
          <cell r="AJ39">
            <v>347</v>
          </cell>
          <cell r="AK39">
            <v>196732902</v>
          </cell>
          <cell r="AL39">
            <v>136719184</v>
          </cell>
          <cell r="AM39">
            <v>313</v>
          </cell>
          <cell r="AN39">
            <v>171008653</v>
          </cell>
          <cell r="AO39">
            <v>115544951</v>
          </cell>
          <cell r="AP39">
            <v>223</v>
          </cell>
          <cell r="AQ39">
            <v>144553003</v>
          </cell>
          <cell r="AR39">
            <v>97817164</v>
          </cell>
          <cell r="AS39">
            <v>149</v>
          </cell>
          <cell r="AT39">
            <v>80179967</v>
          </cell>
          <cell r="AU39">
            <v>58437240</v>
          </cell>
          <cell r="AV39">
            <v>71</v>
          </cell>
          <cell r="AW39">
            <v>51364786</v>
          </cell>
          <cell r="AX39">
            <v>33859730</v>
          </cell>
          <cell r="AY39">
            <v>32</v>
          </cell>
          <cell r="AZ39">
            <v>24827868</v>
          </cell>
          <cell r="BA39">
            <v>15927025</v>
          </cell>
          <cell r="BB39">
            <v>38</v>
          </cell>
          <cell r="BC39">
            <v>17297380</v>
          </cell>
          <cell r="BD39">
            <v>10271862</v>
          </cell>
          <cell r="BE39">
            <v>26</v>
          </cell>
          <cell r="BF39">
            <v>13818768</v>
          </cell>
          <cell r="BG39">
            <v>9935153</v>
          </cell>
        </row>
        <row r="40">
          <cell r="F40">
            <v>1</v>
          </cell>
          <cell r="G40">
            <v>896985</v>
          </cell>
          <cell r="H40">
            <v>807287</v>
          </cell>
          <cell r="I40">
            <v>1</v>
          </cell>
          <cell r="J40">
            <v>800000</v>
          </cell>
          <cell r="K40">
            <v>125365</v>
          </cell>
          <cell r="L40">
            <v>13</v>
          </cell>
          <cell r="M40">
            <v>4971612</v>
          </cell>
          <cell r="N40">
            <v>2585548</v>
          </cell>
          <cell r="O40">
            <v>115</v>
          </cell>
          <cell r="P40">
            <v>40204094</v>
          </cell>
          <cell r="Q40">
            <v>25032333</v>
          </cell>
          <cell r="R40">
            <v>141</v>
          </cell>
          <cell r="S40">
            <v>48172011</v>
          </cell>
          <cell r="T40">
            <v>31594655</v>
          </cell>
          <cell r="U40">
            <v>176</v>
          </cell>
          <cell r="V40">
            <v>76473982</v>
          </cell>
          <cell r="W40">
            <v>47388052</v>
          </cell>
          <cell r="X40">
            <v>206</v>
          </cell>
          <cell r="Y40">
            <v>90606572</v>
          </cell>
          <cell r="Z40">
            <v>53769970</v>
          </cell>
          <cell r="AA40">
            <v>236</v>
          </cell>
          <cell r="AB40">
            <v>125202969</v>
          </cell>
          <cell r="AC40">
            <v>79428492</v>
          </cell>
          <cell r="AD40">
            <v>390</v>
          </cell>
          <cell r="AE40">
            <v>204142606</v>
          </cell>
          <cell r="AF40">
            <v>127224355</v>
          </cell>
          <cell r="AG40">
            <v>363</v>
          </cell>
          <cell r="AH40">
            <v>217296595</v>
          </cell>
          <cell r="AI40">
            <v>128621706</v>
          </cell>
          <cell r="AJ40">
            <v>308</v>
          </cell>
          <cell r="AK40">
            <v>173034031</v>
          </cell>
          <cell r="AL40">
            <v>113759289</v>
          </cell>
          <cell r="AM40">
            <v>177</v>
          </cell>
          <cell r="AN40">
            <v>100394328</v>
          </cell>
          <cell r="AO40">
            <v>63386369</v>
          </cell>
          <cell r="AP40">
            <v>146</v>
          </cell>
          <cell r="AQ40">
            <v>90499273</v>
          </cell>
          <cell r="AR40">
            <v>56899767</v>
          </cell>
          <cell r="AS40">
            <v>71</v>
          </cell>
          <cell r="AT40">
            <v>44619697</v>
          </cell>
          <cell r="AU40">
            <v>25478014</v>
          </cell>
          <cell r="AV40">
            <v>46</v>
          </cell>
          <cell r="AW40">
            <v>35490539</v>
          </cell>
          <cell r="AX40">
            <v>21604980</v>
          </cell>
          <cell r="AY40">
            <v>10</v>
          </cell>
          <cell r="AZ40">
            <v>7969409</v>
          </cell>
          <cell r="BA40">
            <v>5088431</v>
          </cell>
          <cell r="BB40">
            <v>6</v>
          </cell>
          <cell r="BC40">
            <v>7388697</v>
          </cell>
          <cell r="BD40">
            <v>2039626</v>
          </cell>
          <cell r="BE40">
            <v>2</v>
          </cell>
          <cell r="BF40">
            <v>760147</v>
          </cell>
          <cell r="BG40">
            <v>740132</v>
          </cell>
        </row>
        <row r="41">
          <cell r="F41">
            <v>12</v>
          </cell>
          <cell r="G41">
            <v>4876669</v>
          </cell>
          <cell r="H41">
            <v>3491470</v>
          </cell>
          <cell r="I41">
            <v>51</v>
          </cell>
          <cell r="J41">
            <v>20666996</v>
          </cell>
          <cell r="K41">
            <v>5355323</v>
          </cell>
          <cell r="L41">
            <v>92</v>
          </cell>
          <cell r="M41">
            <v>35528380</v>
          </cell>
          <cell r="N41">
            <v>22952343</v>
          </cell>
          <cell r="O41">
            <v>259</v>
          </cell>
          <cell r="P41">
            <v>96548043</v>
          </cell>
          <cell r="Q41">
            <v>62668062</v>
          </cell>
          <cell r="R41">
            <v>432</v>
          </cell>
          <cell r="S41">
            <v>166363839</v>
          </cell>
          <cell r="T41">
            <v>97676920</v>
          </cell>
          <cell r="U41">
            <v>1004</v>
          </cell>
          <cell r="V41">
            <v>406335496</v>
          </cell>
          <cell r="W41">
            <v>264154060</v>
          </cell>
          <cell r="X41">
            <v>2154</v>
          </cell>
          <cell r="Y41">
            <v>951955397</v>
          </cell>
          <cell r="Z41">
            <v>598227691</v>
          </cell>
          <cell r="AA41">
            <v>2976</v>
          </cell>
          <cell r="AB41">
            <v>1378429324</v>
          </cell>
          <cell r="AC41">
            <v>893965083</v>
          </cell>
          <cell r="AD41">
            <v>3206</v>
          </cell>
          <cell r="AE41">
            <v>1817253083</v>
          </cell>
          <cell r="AF41">
            <v>1247691489</v>
          </cell>
          <cell r="AG41">
            <v>2821</v>
          </cell>
          <cell r="AH41">
            <v>1831299027</v>
          </cell>
          <cell r="AI41">
            <v>1264887791</v>
          </cell>
          <cell r="AJ41">
            <v>1663</v>
          </cell>
          <cell r="AK41">
            <v>1079148598</v>
          </cell>
          <cell r="AL41">
            <v>748165543</v>
          </cell>
          <cell r="AM41">
            <v>782</v>
          </cell>
          <cell r="AN41">
            <v>472257766</v>
          </cell>
          <cell r="AO41">
            <v>315709033</v>
          </cell>
          <cell r="AP41">
            <v>417</v>
          </cell>
          <cell r="AQ41">
            <v>250336797</v>
          </cell>
          <cell r="AR41">
            <v>164741952</v>
          </cell>
          <cell r="AS41">
            <v>241</v>
          </cell>
          <cell r="AT41">
            <v>167461327</v>
          </cell>
          <cell r="AU41">
            <v>102813252</v>
          </cell>
          <cell r="AV41">
            <v>109</v>
          </cell>
          <cell r="AW41">
            <v>78805462</v>
          </cell>
          <cell r="AX41">
            <v>48132328</v>
          </cell>
          <cell r="AY41">
            <v>68</v>
          </cell>
          <cell r="AZ41">
            <v>51294916</v>
          </cell>
          <cell r="BA41">
            <v>29736887</v>
          </cell>
          <cell r="BB41">
            <v>16</v>
          </cell>
          <cell r="BC41">
            <v>11257989</v>
          </cell>
          <cell r="BD41">
            <v>7140250</v>
          </cell>
          <cell r="BE41">
            <v>4</v>
          </cell>
          <cell r="BF41">
            <v>1719911</v>
          </cell>
          <cell r="BG41">
            <v>1719911</v>
          </cell>
        </row>
        <row r="42">
          <cell r="F42">
            <v>3</v>
          </cell>
          <cell r="G42">
            <v>480583</v>
          </cell>
          <cell r="H42">
            <v>232093</v>
          </cell>
          <cell r="I42">
            <v>10</v>
          </cell>
          <cell r="J42">
            <v>1983279</v>
          </cell>
          <cell r="K42">
            <v>203191</v>
          </cell>
          <cell r="L42">
            <v>8</v>
          </cell>
          <cell r="M42">
            <v>1681004</v>
          </cell>
          <cell r="N42">
            <v>1123076</v>
          </cell>
          <cell r="O42">
            <v>167</v>
          </cell>
          <cell r="P42">
            <v>33002853</v>
          </cell>
          <cell r="Q42">
            <v>20306713</v>
          </cell>
          <cell r="R42">
            <v>422</v>
          </cell>
          <cell r="S42">
            <v>87056098</v>
          </cell>
          <cell r="T42">
            <v>59128171</v>
          </cell>
          <cell r="U42">
            <v>1056</v>
          </cell>
          <cell r="V42">
            <v>233282801</v>
          </cell>
          <cell r="W42">
            <v>166032181</v>
          </cell>
          <cell r="X42">
            <v>1769</v>
          </cell>
          <cell r="Y42">
            <v>442022248</v>
          </cell>
          <cell r="Z42">
            <v>302494067</v>
          </cell>
          <cell r="AA42">
            <v>1791</v>
          </cell>
          <cell r="AB42">
            <v>457118093</v>
          </cell>
          <cell r="AC42">
            <v>295620054</v>
          </cell>
          <cell r="AD42">
            <v>1169</v>
          </cell>
          <cell r="AE42">
            <v>275537987</v>
          </cell>
          <cell r="AF42">
            <v>185340459</v>
          </cell>
          <cell r="AG42">
            <v>671</v>
          </cell>
          <cell r="AH42">
            <v>149108934</v>
          </cell>
          <cell r="AI42">
            <v>98928997</v>
          </cell>
          <cell r="AJ42">
            <v>465</v>
          </cell>
          <cell r="AK42">
            <v>100635373</v>
          </cell>
          <cell r="AL42">
            <v>69672160</v>
          </cell>
          <cell r="AM42">
            <v>242</v>
          </cell>
          <cell r="AN42">
            <v>52681594</v>
          </cell>
          <cell r="AO42">
            <v>36764474</v>
          </cell>
          <cell r="AP42">
            <v>129</v>
          </cell>
          <cell r="AQ42">
            <v>28906122</v>
          </cell>
          <cell r="AR42">
            <v>19151068</v>
          </cell>
          <cell r="AS42">
            <v>64</v>
          </cell>
          <cell r="AT42">
            <v>15155857</v>
          </cell>
          <cell r="AU42">
            <v>9666747</v>
          </cell>
          <cell r="AV42">
            <v>26</v>
          </cell>
          <cell r="AW42">
            <v>6249973</v>
          </cell>
          <cell r="AX42">
            <v>3626609</v>
          </cell>
          <cell r="AY42">
            <v>23</v>
          </cell>
          <cell r="AZ42">
            <v>5777816</v>
          </cell>
          <cell r="BA42">
            <v>3367502</v>
          </cell>
          <cell r="BB42">
            <v>5</v>
          </cell>
          <cell r="BC42">
            <v>1019568</v>
          </cell>
          <cell r="BD42">
            <v>545111</v>
          </cell>
          <cell r="BE42">
            <v>1</v>
          </cell>
          <cell r="BF42">
            <v>151158</v>
          </cell>
          <cell r="BG42">
            <v>151158</v>
          </cell>
        </row>
        <row r="43">
          <cell r="L43">
            <v>12</v>
          </cell>
          <cell r="M43">
            <v>5782741</v>
          </cell>
          <cell r="N43">
            <v>3917997</v>
          </cell>
          <cell r="O43">
            <v>650</v>
          </cell>
          <cell r="P43">
            <v>287937855</v>
          </cell>
          <cell r="Q43">
            <v>193418551</v>
          </cell>
          <cell r="R43">
            <v>1772</v>
          </cell>
          <cell r="S43">
            <v>756787219</v>
          </cell>
          <cell r="T43">
            <v>547169030</v>
          </cell>
          <cell r="U43">
            <v>4645</v>
          </cell>
          <cell r="V43">
            <v>2511330927</v>
          </cell>
          <cell r="W43">
            <v>1922587767</v>
          </cell>
          <cell r="X43">
            <v>8345</v>
          </cell>
          <cell r="Y43">
            <v>5112158856</v>
          </cell>
          <cell r="Z43">
            <v>3842418988</v>
          </cell>
          <cell r="AA43">
            <v>5487</v>
          </cell>
          <cell r="AB43">
            <v>3364636623</v>
          </cell>
          <cell r="AC43">
            <v>2439347144</v>
          </cell>
          <cell r="AD43">
            <v>1411</v>
          </cell>
          <cell r="AE43">
            <v>805345913</v>
          </cell>
          <cell r="AF43">
            <v>562641295</v>
          </cell>
          <cell r="AG43">
            <v>131</v>
          </cell>
          <cell r="AH43">
            <v>69417340</v>
          </cell>
          <cell r="AI43">
            <v>43879708</v>
          </cell>
          <cell r="AJ43">
            <v>47</v>
          </cell>
          <cell r="AK43">
            <v>21603031</v>
          </cell>
          <cell r="AL43">
            <v>12439227</v>
          </cell>
          <cell r="BH43">
            <v>98</v>
          </cell>
          <cell r="BI43">
            <v>41734230</v>
          </cell>
          <cell r="BJ43">
            <v>18379812</v>
          </cell>
        </row>
        <row r="44">
          <cell r="F44">
            <v>230</v>
          </cell>
          <cell r="G44">
            <v>99787460</v>
          </cell>
          <cell r="H44">
            <v>55715607</v>
          </cell>
          <cell r="I44">
            <v>244</v>
          </cell>
          <cell r="J44">
            <v>114668427</v>
          </cell>
          <cell r="K44">
            <v>67425114</v>
          </cell>
          <cell r="L44">
            <v>476</v>
          </cell>
          <cell r="M44">
            <v>254520948</v>
          </cell>
          <cell r="N44">
            <v>150638864</v>
          </cell>
          <cell r="O44">
            <v>582</v>
          </cell>
          <cell r="P44">
            <v>291059520</v>
          </cell>
          <cell r="Q44">
            <v>177080471</v>
          </cell>
          <cell r="R44">
            <v>482</v>
          </cell>
          <cell r="S44">
            <v>201622972</v>
          </cell>
          <cell r="T44">
            <v>123181864</v>
          </cell>
          <cell r="U44">
            <v>549</v>
          </cell>
          <cell r="V44">
            <v>275411912</v>
          </cell>
          <cell r="W44">
            <v>169091623</v>
          </cell>
          <cell r="X44">
            <v>749</v>
          </cell>
          <cell r="Y44">
            <v>365815463</v>
          </cell>
          <cell r="Z44">
            <v>243194173</v>
          </cell>
          <cell r="AA44">
            <v>887</v>
          </cell>
          <cell r="AB44">
            <v>421194658</v>
          </cell>
          <cell r="AC44">
            <v>261587840</v>
          </cell>
          <cell r="AD44">
            <v>1099</v>
          </cell>
          <cell r="AE44">
            <v>507275830</v>
          </cell>
          <cell r="AF44">
            <v>322602749</v>
          </cell>
          <cell r="AG44">
            <v>1370</v>
          </cell>
          <cell r="AH44">
            <v>668434492</v>
          </cell>
          <cell r="AI44">
            <v>406791066</v>
          </cell>
          <cell r="AJ44">
            <v>1745</v>
          </cell>
          <cell r="AK44">
            <v>750349858</v>
          </cell>
          <cell r="AL44">
            <v>462337704</v>
          </cell>
          <cell r="AM44">
            <v>1636</v>
          </cell>
          <cell r="AN44">
            <v>764367472</v>
          </cell>
          <cell r="AO44">
            <v>481264336</v>
          </cell>
          <cell r="AP44">
            <v>1405</v>
          </cell>
          <cell r="AQ44">
            <v>664611145</v>
          </cell>
          <cell r="AR44">
            <v>403421815</v>
          </cell>
          <cell r="AS44">
            <v>836</v>
          </cell>
          <cell r="AT44">
            <v>503484453</v>
          </cell>
          <cell r="AU44">
            <v>296607240</v>
          </cell>
          <cell r="AV44">
            <v>466</v>
          </cell>
          <cell r="AW44">
            <v>299259680</v>
          </cell>
          <cell r="AX44">
            <v>168244537</v>
          </cell>
          <cell r="AY44">
            <v>336</v>
          </cell>
          <cell r="AZ44">
            <v>291221596</v>
          </cell>
          <cell r="BA44">
            <v>137569244</v>
          </cell>
          <cell r="BB44">
            <v>162</v>
          </cell>
          <cell r="BC44">
            <v>115891861</v>
          </cell>
          <cell r="BD44">
            <v>61348325</v>
          </cell>
          <cell r="BE44">
            <v>124</v>
          </cell>
          <cell r="BF44">
            <v>95059929</v>
          </cell>
          <cell r="BG44">
            <v>48943043</v>
          </cell>
        </row>
        <row r="46">
          <cell r="F46">
            <v>502</v>
          </cell>
          <cell r="G46">
            <v>54651727</v>
          </cell>
          <cell r="H46">
            <v>29807608</v>
          </cell>
          <cell r="I46">
            <v>359</v>
          </cell>
          <cell r="J46">
            <v>30178415</v>
          </cell>
          <cell r="K46">
            <v>16646697</v>
          </cell>
          <cell r="L46">
            <v>323</v>
          </cell>
          <cell r="M46">
            <v>20736692</v>
          </cell>
          <cell r="N46">
            <v>12321728</v>
          </cell>
          <cell r="O46">
            <v>349</v>
          </cell>
          <cell r="P46">
            <v>23327935</v>
          </cell>
          <cell r="Q46">
            <v>11922922</v>
          </cell>
          <cell r="R46">
            <v>362</v>
          </cell>
          <cell r="S46">
            <v>20366750</v>
          </cell>
          <cell r="T46">
            <v>11297718</v>
          </cell>
          <cell r="U46">
            <v>621</v>
          </cell>
          <cell r="V46">
            <v>38434049</v>
          </cell>
          <cell r="W46">
            <v>22895020</v>
          </cell>
          <cell r="X46">
            <v>876</v>
          </cell>
          <cell r="Y46">
            <v>56297878</v>
          </cell>
          <cell r="Z46">
            <v>31911235</v>
          </cell>
          <cell r="AA46">
            <v>846</v>
          </cell>
          <cell r="AB46">
            <v>62880451</v>
          </cell>
          <cell r="AC46">
            <v>31516247</v>
          </cell>
          <cell r="AD46">
            <v>677</v>
          </cell>
          <cell r="AE46">
            <v>52519269</v>
          </cell>
          <cell r="AF46">
            <v>27908743</v>
          </cell>
          <cell r="AG46">
            <v>717</v>
          </cell>
          <cell r="AH46">
            <v>50907949</v>
          </cell>
          <cell r="AI46">
            <v>29454944</v>
          </cell>
          <cell r="AJ46">
            <v>685</v>
          </cell>
          <cell r="AK46">
            <v>47456903</v>
          </cell>
          <cell r="AL46">
            <v>24776536</v>
          </cell>
          <cell r="AM46">
            <v>636</v>
          </cell>
          <cell r="AN46">
            <v>38240797</v>
          </cell>
          <cell r="AO46">
            <v>22670004</v>
          </cell>
          <cell r="AP46">
            <v>479</v>
          </cell>
          <cell r="AQ46">
            <v>29536808</v>
          </cell>
          <cell r="AR46">
            <v>16582022</v>
          </cell>
          <cell r="AS46">
            <v>291</v>
          </cell>
          <cell r="AT46">
            <v>21439395</v>
          </cell>
          <cell r="AU46">
            <v>12621112</v>
          </cell>
          <cell r="AV46">
            <v>147</v>
          </cell>
          <cell r="AW46">
            <v>11844314</v>
          </cell>
          <cell r="AX46">
            <v>6415169</v>
          </cell>
          <cell r="AY46">
            <v>115</v>
          </cell>
          <cell r="AZ46">
            <v>11954120</v>
          </cell>
          <cell r="BA46">
            <v>6082982</v>
          </cell>
          <cell r="BB46">
            <v>54</v>
          </cell>
          <cell r="BC46">
            <v>5887716</v>
          </cell>
          <cell r="BD46">
            <v>2649540</v>
          </cell>
          <cell r="BE46">
            <v>48</v>
          </cell>
          <cell r="BF46">
            <v>3749508</v>
          </cell>
          <cell r="BG46">
            <v>2047896</v>
          </cell>
        </row>
        <row r="47">
          <cell r="F47">
            <v>65041</v>
          </cell>
          <cell r="G47">
            <v>7884782658</v>
          </cell>
          <cell r="H47">
            <v>6740996611</v>
          </cell>
          <cell r="I47">
            <v>12680</v>
          </cell>
          <cell r="J47">
            <v>1543655324</v>
          </cell>
          <cell r="K47">
            <v>1301074051</v>
          </cell>
          <cell r="L47">
            <v>10894</v>
          </cell>
          <cell r="M47">
            <v>1239137712</v>
          </cell>
          <cell r="N47">
            <v>1038573578</v>
          </cell>
          <cell r="O47">
            <v>18465</v>
          </cell>
          <cell r="P47">
            <v>1867570307</v>
          </cell>
          <cell r="Q47">
            <v>1463417791</v>
          </cell>
          <cell r="R47">
            <v>25998</v>
          </cell>
          <cell r="S47">
            <v>2303835915</v>
          </cell>
          <cell r="T47">
            <v>1798633938</v>
          </cell>
          <cell r="U47">
            <v>52326</v>
          </cell>
          <cell r="V47">
            <v>5456147238</v>
          </cell>
          <cell r="W47">
            <v>4463428314</v>
          </cell>
          <cell r="X47">
            <v>82557</v>
          </cell>
          <cell r="Y47">
            <v>9704989180</v>
          </cell>
          <cell r="Z47">
            <v>7916820043</v>
          </cell>
          <cell r="AA47">
            <v>64970</v>
          </cell>
          <cell r="AB47">
            <v>7527889391</v>
          </cell>
          <cell r="AC47">
            <v>6080026771</v>
          </cell>
          <cell r="AD47">
            <v>41901</v>
          </cell>
          <cell r="AE47">
            <v>4488258978</v>
          </cell>
          <cell r="AF47">
            <v>3597625781</v>
          </cell>
          <cell r="AG47">
            <v>33963</v>
          </cell>
          <cell r="AH47">
            <v>3825251414</v>
          </cell>
          <cell r="AI47">
            <v>3087089530</v>
          </cell>
          <cell r="AJ47">
            <v>32887</v>
          </cell>
          <cell r="AK47">
            <v>3656288107</v>
          </cell>
          <cell r="AL47">
            <v>3012720276</v>
          </cell>
          <cell r="AM47">
            <v>27712</v>
          </cell>
          <cell r="AN47">
            <v>3166818785</v>
          </cell>
          <cell r="AO47">
            <v>2557822410</v>
          </cell>
          <cell r="AP47">
            <v>22709</v>
          </cell>
          <cell r="AQ47">
            <v>2885766874</v>
          </cell>
          <cell r="AR47">
            <v>2307452849</v>
          </cell>
          <cell r="AS47">
            <v>16257</v>
          </cell>
          <cell r="AT47">
            <v>2133188825</v>
          </cell>
          <cell r="AU47">
            <v>1684317241</v>
          </cell>
          <cell r="AV47">
            <v>12615</v>
          </cell>
          <cell r="AW47">
            <v>1793295330</v>
          </cell>
          <cell r="AX47">
            <v>1419455603</v>
          </cell>
          <cell r="AY47">
            <v>10096</v>
          </cell>
          <cell r="AZ47">
            <v>1570929364</v>
          </cell>
          <cell r="BA47">
            <v>1175866041</v>
          </cell>
          <cell r="BB47">
            <v>7989</v>
          </cell>
          <cell r="BC47">
            <v>1211068393</v>
          </cell>
          <cell r="BD47">
            <v>908037654</v>
          </cell>
          <cell r="BE47">
            <v>9016</v>
          </cell>
          <cell r="BF47">
            <v>1179768484</v>
          </cell>
          <cell r="BG47">
            <v>915178892</v>
          </cell>
        </row>
        <row r="48">
          <cell r="F48">
            <v>4523</v>
          </cell>
          <cell r="G48">
            <v>715869670</v>
          </cell>
          <cell r="H48">
            <v>558330496</v>
          </cell>
          <cell r="I48">
            <v>4848</v>
          </cell>
          <cell r="J48">
            <v>646854581</v>
          </cell>
          <cell r="K48">
            <v>507403133</v>
          </cell>
          <cell r="L48">
            <v>4572</v>
          </cell>
          <cell r="M48">
            <v>661310804</v>
          </cell>
          <cell r="N48">
            <v>492559308</v>
          </cell>
          <cell r="O48">
            <v>8502</v>
          </cell>
          <cell r="P48">
            <v>1201549863</v>
          </cell>
          <cell r="Q48">
            <v>922533114</v>
          </cell>
          <cell r="R48">
            <v>11481</v>
          </cell>
          <cell r="S48">
            <v>1696327173</v>
          </cell>
          <cell r="T48">
            <v>1299134556</v>
          </cell>
          <cell r="U48">
            <v>19543</v>
          </cell>
          <cell r="V48">
            <v>3376718814</v>
          </cell>
          <cell r="W48">
            <v>2681703335</v>
          </cell>
          <cell r="X48">
            <v>28443</v>
          </cell>
          <cell r="Y48">
            <v>5626124731</v>
          </cell>
          <cell r="Z48">
            <v>4434608391</v>
          </cell>
          <cell r="AA48">
            <v>25244</v>
          </cell>
          <cell r="AB48">
            <v>4791398758</v>
          </cell>
          <cell r="AC48">
            <v>3726739557</v>
          </cell>
          <cell r="AD48">
            <v>20326</v>
          </cell>
          <cell r="AE48">
            <v>3506935078</v>
          </cell>
          <cell r="AF48">
            <v>2720450892</v>
          </cell>
          <cell r="AG48">
            <v>18994</v>
          </cell>
          <cell r="AH48">
            <v>3103663536</v>
          </cell>
          <cell r="AI48">
            <v>2398491865</v>
          </cell>
          <cell r="AJ48">
            <v>18149</v>
          </cell>
          <cell r="AK48">
            <v>2792099207</v>
          </cell>
          <cell r="AL48">
            <v>2151477853</v>
          </cell>
          <cell r="AM48">
            <v>14931</v>
          </cell>
          <cell r="AN48">
            <v>2249758620</v>
          </cell>
          <cell r="AO48">
            <v>1718262438</v>
          </cell>
          <cell r="AP48">
            <v>11652</v>
          </cell>
          <cell r="AQ48">
            <v>1780990317</v>
          </cell>
          <cell r="AR48">
            <v>1359877406</v>
          </cell>
          <cell r="AS48">
            <v>6758</v>
          </cell>
          <cell r="AT48">
            <v>1110692598</v>
          </cell>
          <cell r="AU48">
            <v>839415332</v>
          </cell>
          <cell r="AV48">
            <v>4297</v>
          </cell>
          <cell r="AW48">
            <v>719603705</v>
          </cell>
          <cell r="AX48">
            <v>537381895</v>
          </cell>
          <cell r="AY48">
            <v>3140</v>
          </cell>
          <cell r="AZ48">
            <v>576096617</v>
          </cell>
          <cell r="BA48">
            <v>417615133</v>
          </cell>
          <cell r="BB48">
            <v>1703</v>
          </cell>
          <cell r="BC48">
            <v>305180686</v>
          </cell>
          <cell r="BD48">
            <v>215706124</v>
          </cell>
          <cell r="BE48">
            <v>975</v>
          </cell>
          <cell r="BF48">
            <v>186162265</v>
          </cell>
          <cell r="BG48">
            <v>129732805</v>
          </cell>
        </row>
        <row r="49">
          <cell r="F49">
            <v>2462</v>
          </cell>
          <cell r="G49">
            <v>61701762</v>
          </cell>
          <cell r="H49">
            <v>31673611</v>
          </cell>
          <cell r="I49">
            <v>3316</v>
          </cell>
          <cell r="J49">
            <v>68994470</v>
          </cell>
          <cell r="K49">
            <v>37364296</v>
          </cell>
          <cell r="L49">
            <v>3013</v>
          </cell>
          <cell r="M49">
            <v>139657204</v>
          </cell>
          <cell r="N49">
            <v>68248547</v>
          </cell>
          <cell r="O49">
            <v>2569</v>
          </cell>
          <cell r="P49">
            <v>134766247</v>
          </cell>
          <cell r="Q49">
            <v>62392368</v>
          </cell>
          <cell r="R49">
            <v>1640</v>
          </cell>
          <cell r="S49">
            <v>80453766</v>
          </cell>
          <cell r="T49">
            <v>40499014</v>
          </cell>
          <cell r="U49">
            <v>1912</v>
          </cell>
          <cell r="V49">
            <v>96809188</v>
          </cell>
          <cell r="W49">
            <v>41046673</v>
          </cell>
          <cell r="X49">
            <v>2522</v>
          </cell>
          <cell r="Y49">
            <v>143817050</v>
          </cell>
          <cell r="Z49">
            <v>66714145</v>
          </cell>
          <cell r="AA49">
            <v>2996</v>
          </cell>
          <cell r="AB49">
            <v>184467237</v>
          </cell>
          <cell r="AC49">
            <v>82263519</v>
          </cell>
          <cell r="AD49">
            <v>3190</v>
          </cell>
          <cell r="AE49">
            <v>293343624</v>
          </cell>
          <cell r="AF49">
            <v>130118210</v>
          </cell>
          <cell r="AG49">
            <v>3144</v>
          </cell>
          <cell r="AH49">
            <v>348690097</v>
          </cell>
          <cell r="AI49">
            <v>136216710</v>
          </cell>
          <cell r="AJ49">
            <v>3507</v>
          </cell>
          <cell r="AK49">
            <v>400265498</v>
          </cell>
          <cell r="AL49">
            <v>157273917</v>
          </cell>
          <cell r="AM49">
            <v>2939</v>
          </cell>
          <cell r="AN49">
            <v>422476647</v>
          </cell>
          <cell r="AO49">
            <v>160181134</v>
          </cell>
          <cell r="AP49">
            <v>2618</v>
          </cell>
          <cell r="AQ49">
            <v>405639989</v>
          </cell>
          <cell r="AR49">
            <v>145959034</v>
          </cell>
          <cell r="AS49">
            <v>1631</v>
          </cell>
          <cell r="AT49">
            <v>245347277</v>
          </cell>
          <cell r="AU49">
            <v>106678020</v>
          </cell>
          <cell r="AV49">
            <v>1126</v>
          </cell>
          <cell r="AW49">
            <v>229727500</v>
          </cell>
          <cell r="AX49">
            <v>103885703</v>
          </cell>
          <cell r="AY49">
            <v>1069</v>
          </cell>
          <cell r="AZ49">
            <v>220935573</v>
          </cell>
          <cell r="BA49">
            <v>83334436</v>
          </cell>
          <cell r="BB49">
            <v>511</v>
          </cell>
          <cell r="BC49">
            <v>99764764</v>
          </cell>
          <cell r="BD49">
            <v>45727690</v>
          </cell>
          <cell r="BE49">
            <v>448</v>
          </cell>
          <cell r="BF49">
            <v>78494804</v>
          </cell>
          <cell r="BG49">
            <v>28882778</v>
          </cell>
        </row>
        <row r="50">
          <cell r="F50">
            <v>95</v>
          </cell>
          <cell r="G50">
            <v>6915286</v>
          </cell>
          <cell r="H50">
            <v>2170503</v>
          </cell>
          <cell r="I50">
            <v>1054</v>
          </cell>
          <cell r="J50">
            <v>76032297</v>
          </cell>
          <cell r="K50">
            <v>21383684</v>
          </cell>
          <cell r="L50">
            <v>1865</v>
          </cell>
          <cell r="M50">
            <v>144365259</v>
          </cell>
          <cell r="N50">
            <v>39381860</v>
          </cell>
          <cell r="O50">
            <v>2676</v>
          </cell>
          <cell r="P50">
            <v>212868043</v>
          </cell>
          <cell r="Q50">
            <v>58375351</v>
          </cell>
          <cell r="R50">
            <v>2752</v>
          </cell>
          <cell r="S50">
            <v>214166139</v>
          </cell>
          <cell r="T50">
            <v>58413269</v>
          </cell>
          <cell r="U50">
            <v>4687</v>
          </cell>
          <cell r="V50">
            <v>398013743</v>
          </cell>
          <cell r="W50">
            <v>86358064</v>
          </cell>
          <cell r="X50">
            <v>5467</v>
          </cell>
          <cell r="Y50">
            <v>502100451</v>
          </cell>
          <cell r="Z50">
            <v>98126857</v>
          </cell>
          <cell r="AA50">
            <v>4742</v>
          </cell>
          <cell r="AB50">
            <v>423540771</v>
          </cell>
          <cell r="AC50">
            <v>82460270</v>
          </cell>
          <cell r="AD50">
            <v>5249</v>
          </cell>
          <cell r="AE50">
            <v>436210268</v>
          </cell>
          <cell r="AF50">
            <v>93279255</v>
          </cell>
          <cell r="AG50">
            <v>7737</v>
          </cell>
          <cell r="AH50">
            <v>645759149</v>
          </cell>
          <cell r="AI50">
            <v>137442744</v>
          </cell>
          <cell r="AJ50">
            <v>7499</v>
          </cell>
          <cell r="AK50">
            <v>676770433</v>
          </cell>
          <cell r="AL50">
            <v>142902585</v>
          </cell>
          <cell r="AM50">
            <v>6921</v>
          </cell>
          <cell r="AN50">
            <v>684890825</v>
          </cell>
          <cell r="AO50">
            <v>133579693</v>
          </cell>
          <cell r="AP50">
            <v>5069</v>
          </cell>
          <cell r="AQ50">
            <v>511958074</v>
          </cell>
          <cell r="AR50">
            <v>99915313</v>
          </cell>
          <cell r="AS50">
            <v>2620</v>
          </cell>
          <cell r="AT50">
            <v>280206855</v>
          </cell>
          <cell r="AU50">
            <v>53434482</v>
          </cell>
          <cell r="AV50">
            <v>1518</v>
          </cell>
          <cell r="AW50">
            <v>148598501</v>
          </cell>
          <cell r="AX50">
            <v>30896230</v>
          </cell>
          <cell r="AY50">
            <v>962</v>
          </cell>
          <cell r="AZ50">
            <v>85530650</v>
          </cell>
          <cell r="BA50">
            <v>18619412</v>
          </cell>
          <cell r="BB50">
            <v>455</v>
          </cell>
          <cell r="BC50">
            <v>37402302</v>
          </cell>
          <cell r="BD50">
            <v>9694087</v>
          </cell>
          <cell r="BE50">
            <v>223</v>
          </cell>
          <cell r="BF50">
            <v>16896358</v>
          </cell>
          <cell r="BG50">
            <v>4920420</v>
          </cell>
        </row>
        <row r="51">
          <cell r="F51">
            <v>5</v>
          </cell>
          <cell r="G51">
            <v>2968002</v>
          </cell>
          <cell r="H51">
            <v>1061059</v>
          </cell>
          <cell r="I51">
            <v>5</v>
          </cell>
          <cell r="J51">
            <v>2274089</v>
          </cell>
          <cell r="K51">
            <v>1406592</v>
          </cell>
          <cell r="L51">
            <v>3</v>
          </cell>
          <cell r="M51">
            <v>3340000</v>
          </cell>
          <cell r="N51">
            <v>2739360</v>
          </cell>
          <cell r="O51">
            <v>9</v>
          </cell>
          <cell r="P51">
            <v>5216500</v>
          </cell>
          <cell r="Q51">
            <v>1455408</v>
          </cell>
          <cell r="R51">
            <v>4</v>
          </cell>
          <cell r="S51">
            <v>2760700</v>
          </cell>
          <cell r="T51">
            <v>532015</v>
          </cell>
          <cell r="U51">
            <v>7</v>
          </cell>
          <cell r="V51">
            <v>5406000</v>
          </cell>
          <cell r="W51">
            <v>1325288</v>
          </cell>
          <cell r="X51">
            <v>7</v>
          </cell>
          <cell r="Y51">
            <v>4672824</v>
          </cell>
          <cell r="Z51">
            <v>1463114</v>
          </cell>
          <cell r="AA51">
            <v>8</v>
          </cell>
          <cell r="AB51">
            <v>5800000</v>
          </cell>
          <cell r="AC51">
            <v>1039424</v>
          </cell>
          <cell r="AD51">
            <v>11</v>
          </cell>
          <cell r="AE51">
            <v>5834452</v>
          </cell>
          <cell r="AF51">
            <v>2978306</v>
          </cell>
          <cell r="AG51">
            <v>20</v>
          </cell>
          <cell r="AH51">
            <v>11455998</v>
          </cell>
          <cell r="AI51">
            <v>4816359</v>
          </cell>
          <cell r="AJ51">
            <v>35</v>
          </cell>
          <cell r="AK51">
            <v>24434494</v>
          </cell>
          <cell r="AL51">
            <v>5798612</v>
          </cell>
          <cell r="AM51">
            <v>68</v>
          </cell>
          <cell r="AN51">
            <v>48338439</v>
          </cell>
          <cell r="AO51">
            <v>15900321</v>
          </cell>
          <cell r="AP51">
            <v>85</v>
          </cell>
          <cell r="AQ51">
            <v>55865761</v>
          </cell>
          <cell r="AR51">
            <v>14488203</v>
          </cell>
          <cell r="AS51">
            <v>64</v>
          </cell>
          <cell r="AT51">
            <v>48221482</v>
          </cell>
          <cell r="AU51">
            <v>9450034</v>
          </cell>
          <cell r="AV51">
            <v>86</v>
          </cell>
          <cell r="AW51">
            <v>60181319</v>
          </cell>
          <cell r="AX51">
            <v>13122252</v>
          </cell>
          <cell r="AY51">
            <v>95</v>
          </cell>
          <cell r="AZ51">
            <v>64571303</v>
          </cell>
          <cell r="BA51">
            <v>15855897</v>
          </cell>
          <cell r="BB51">
            <v>94</v>
          </cell>
          <cell r="BC51">
            <v>62830771</v>
          </cell>
          <cell r="BD51">
            <v>16932746</v>
          </cell>
          <cell r="BE51">
            <v>79</v>
          </cell>
          <cell r="BF51">
            <v>50416217</v>
          </cell>
          <cell r="BG51">
            <v>17537943</v>
          </cell>
        </row>
        <row r="52">
          <cell r="F52">
            <v>375</v>
          </cell>
          <cell r="G52">
            <v>45617046</v>
          </cell>
          <cell r="H52">
            <v>23310739</v>
          </cell>
          <cell r="I52">
            <v>231</v>
          </cell>
          <cell r="J52">
            <v>18416234</v>
          </cell>
          <cell r="K52">
            <v>8565817</v>
          </cell>
          <cell r="L52">
            <v>203</v>
          </cell>
          <cell r="M52">
            <v>21623973</v>
          </cell>
          <cell r="N52">
            <v>15204207</v>
          </cell>
          <cell r="O52">
            <v>365</v>
          </cell>
          <cell r="P52">
            <v>30865088</v>
          </cell>
          <cell r="Q52">
            <v>15682330</v>
          </cell>
          <cell r="R52">
            <v>255</v>
          </cell>
          <cell r="S52">
            <v>10766282</v>
          </cell>
          <cell r="T52">
            <v>4381138</v>
          </cell>
          <cell r="U52">
            <v>344</v>
          </cell>
          <cell r="V52">
            <v>12355819</v>
          </cell>
          <cell r="W52">
            <v>4128022</v>
          </cell>
          <cell r="X52">
            <v>296</v>
          </cell>
          <cell r="Y52">
            <v>13763594</v>
          </cell>
          <cell r="Z52">
            <v>4270448</v>
          </cell>
          <cell r="AA52">
            <v>464</v>
          </cell>
          <cell r="AB52">
            <v>28716932</v>
          </cell>
          <cell r="AC52">
            <v>12585050</v>
          </cell>
          <cell r="AD52">
            <v>505</v>
          </cell>
          <cell r="AE52">
            <v>32834655</v>
          </cell>
          <cell r="AF52">
            <v>12409429</v>
          </cell>
          <cell r="AG52">
            <v>548</v>
          </cell>
          <cell r="AH52">
            <v>24118358</v>
          </cell>
          <cell r="AI52">
            <v>13717596</v>
          </cell>
          <cell r="AJ52">
            <v>604</v>
          </cell>
          <cell r="AK52">
            <v>35594636</v>
          </cell>
          <cell r="AL52">
            <v>17719539</v>
          </cell>
          <cell r="AM52">
            <v>752</v>
          </cell>
          <cell r="AN52">
            <v>25241796</v>
          </cell>
          <cell r="AO52">
            <v>13034185</v>
          </cell>
          <cell r="AP52">
            <v>403</v>
          </cell>
          <cell r="AQ52">
            <v>16219413</v>
          </cell>
          <cell r="AR52">
            <v>5532885</v>
          </cell>
          <cell r="AS52">
            <v>337</v>
          </cell>
          <cell r="AT52">
            <v>13433578</v>
          </cell>
          <cell r="AU52">
            <v>6150301</v>
          </cell>
          <cell r="AV52">
            <v>222</v>
          </cell>
          <cell r="AW52">
            <v>9489161</v>
          </cell>
          <cell r="AX52">
            <v>2899382</v>
          </cell>
          <cell r="AY52">
            <v>402</v>
          </cell>
          <cell r="AZ52">
            <v>16573125</v>
          </cell>
          <cell r="BA52">
            <v>8772236</v>
          </cell>
          <cell r="BB52">
            <v>257</v>
          </cell>
          <cell r="BC52">
            <v>10147664</v>
          </cell>
          <cell r="BD52">
            <v>3218740</v>
          </cell>
          <cell r="BE52">
            <v>351</v>
          </cell>
          <cell r="BF52">
            <v>16657247</v>
          </cell>
          <cell r="BG52">
            <v>4525194</v>
          </cell>
        </row>
        <row r="53">
          <cell r="F53">
            <v>5</v>
          </cell>
          <cell r="G53">
            <v>65000</v>
          </cell>
          <cell r="H53">
            <v>35634</v>
          </cell>
          <cell r="I53">
            <v>1</v>
          </cell>
          <cell r="J53">
            <v>5200</v>
          </cell>
          <cell r="K53">
            <v>3640</v>
          </cell>
          <cell r="L53">
            <v>6</v>
          </cell>
          <cell r="M53">
            <v>348730</v>
          </cell>
          <cell r="N53">
            <v>198070</v>
          </cell>
          <cell r="O53">
            <v>1</v>
          </cell>
          <cell r="P53">
            <v>18000</v>
          </cell>
          <cell r="Q53">
            <v>0</v>
          </cell>
          <cell r="R53">
            <v>3</v>
          </cell>
          <cell r="S53">
            <v>45920</v>
          </cell>
          <cell r="T53">
            <v>39190</v>
          </cell>
          <cell r="U53">
            <v>5</v>
          </cell>
          <cell r="V53">
            <v>61000</v>
          </cell>
          <cell r="W53">
            <v>54400</v>
          </cell>
          <cell r="X53">
            <v>11</v>
          </cell>
          <cell r="Y53">
            <v>145500</v>
          </cell>
          <cell r="Z53">
            <v>132515</v>
          </cell>
          <cell r="AA53">
            <v>34</v>
          </cell>
          <cell r="AB53">
            <v>556800</v>
          </cell>
          <cell r="AC53">
            <v>493573</v>
          </cell>
          <cell r="AD53">
            <v>7</v>
          </cell>
          <cell r="AE53">
            <v>122700</v>
          </cell>
          <cell r="AF53">
            <v>57400</v>
          </cell>
          <cell r="AG53">
            <v>5</v>
          </cell>
          <cell r="AH53">
            <v>81340</v>
          </cell>
          <cell r="AI53">
            <v>63403</v>
          </cell>
          <cell r="AJ53">
            <v>138</v>
          </cell>
          <cell r="AK53">
            <v>2291420</v>
          </cell>
          <cell r="AL53">
            <v>2230103</v>
          </cell>
          <cell r="AM53">
            <v>108</v>
          </cell>
          <cell r="AN53">
            <v>2332000</v>
          </cell>
          <cell r="AO53">
            <v>1572876</v>
          </cell>
          <cell r="AP53">
            <v>26</v>
          </cell>
          <cell r="AQ53">
            <v>368987</v>
          </cell>
          <cell r="AR53">
            <v>335871</v>
          </cell>
          <cell r="AS53">
            <v>35</v>
          </cell>
          <cell r="AT53">
            <v>526300</v>
          </cell>
          <cell r="AU53">
            <v>281301</v>
          </cell>
          <cell r="AV53">
            <v>230</v>
          </cell>
          <cell r="AW53">
            <v>3546500</v>
          </cell>
          <cell r="AX53">
            <v>2770750</v>
          </cell>
          <cell r="AY53">
            <v>83</v>
          </cell>
          <cell r="AZ53">
            <v>1800000</v>
          </cell>
          <cell r="BA53">
            <v>1540829</v>
          </cell>
          <cell r="BB53">
            <v>77</v>
          </cell>
          <cell r="BC53">
            <v>1341960</v>
          </cell>
          <cell r="BD53">
            <v>730256</v>
          </cell>
          <cell r="BE53">
            <v>28</v>
          </cell>
          <cell r="BF53">
            <v>433893</v>
          </cell>
          <cell r="BG53">
            <v>298130</v>
          </cell>
        </row>
        <row r="55">
          <cell r="F55">
            <v>23935</v>
          </cell>
          <cell r="G55">
            <v>469877275</v>
          </cell>
          <cell r="H55">
            <v>447347141</v>
          </cell>
          <cell r="I55">
            <v>30177</v>
          </cell>
          <cell r="J55">
            <v>423878977</v>
          </cell>
          <cell r="K55">
            <v>399955514</v>
          </cell>
          <cell r="L55">
            <v>14756</v>
          </cell>
          <cell r="M55">
            <v>297468687</v>
          </cell>
          <cell r="N55">
            <v>287912283</v>
          </cell>
          <cell r="O55">
            <v>25098</v>
          </cell>
          <cell r="P55">
            <v>513943148</v>
          </cell>
          <cell r="Q55">
            <v>498376297</v>
          </cell>
          <cell r="R55">
            <v>23132</v>
          </cell>
          <cell r="S55">
            <v>413183103</v>
          </cell>
          <cell r="T55">
            <v>396071891</v>
          </cell>
          <cell r="U55">
            <v>29830</v>
          </cell>
          <cell r="V55">
            <v>496887290</v>
          </cell>
          <cell r="W55">
            <v>478893977</v>
          </cell>
          <cell r="X55">
            <v>43288</v>
          </cell>
          <cell r="Y55">
            <v>807455814</v>
          </cell>
          <cell r="Z55">
            <v>774212744</v>
          </cell>
          <cell r="AA55">
            <v>56565</v>
          </cell>
          <cell r="AB55">
            <v>1171788768</v>
          </cell>
          <cell r="AC55">
            <v>1123572406</v>
          </cell>
          <cell r="AD55">
            <v>73900</v>
          </cell>
          <cell r="AE55">
            <v>1434623058</v>
          </cell>
          <cell r="AF55">
            <v>1382745282</v>
          </cell>
          <cell r="AG55">
            <v>95144</v>
          </cell>
          <cell r="AH55">
            <v>1576381010</v>
          </cell>
          <cell r="AI55">
            <v>1516907980</v>
          </cell>
          <cell r="AJ55">
            <v>113539</v>
          </cell>
          <cell r="AK55">
            <v>1555033513</v>
          </cell>
          <cell r="AL55">
            <v>1495201433</v>
          </cell>
          <cell r="AM55">
            <v>112652</v>
          </cell>
          <cell r="AN55">
            <v>1344643480</v>
          </cell>
          <cell r="AO55">
            <v>1291067218</v>
          </cell>
          <cell r="AP55">
            <v>102408</v>
          </cell>
          <cell r="AQ55">
            <v>1199113997</v>
          </cell>
          <cell r="AR55">
            <v>1152024475</v>
          </cell>
          <cell r="AS55">
            <v>67034</v>
          </cell>
          <cell r="AT55">
            <v>802038834</v>
          </cell>
          <cell r="AU55">
            <v>766823119</v>
          </cell>
          <cell r="AV55">
            <v>39776</v>
          </cell>
          <cell r="AW55">
            <v>574131680</v>
          </cell>
          <cell r="AX55">
            <v>543860565</v>
          </cell>
          <cell r="AY55">
            <v>23165</v>
          </cell>
          <cell r="AZ55">
            <v>385057626</v>
          </cell>
          <cell r="BA55">
            <v>365074137</v>
          </cell>
          <cell r="BB55">
            <v>8876</v>
          </cell>
          <cell r="BC55">
            <v>195921162</v>
          </cell>
          <cell r="BD55">
            <v>181442058</v>
          </cell>
          <cell r="BE55">
            <v>4182</v>
          </cell>
          <cell r="BF55">
            <v>132079072</v>
          </cell>
          <cell r="BG55">
            <v>123021643</v>
          </cell>
        </row>
        <row r="56">
          <cell r="F56">
            <v>18421</v>
          </cell>
          <cell r="G56">
            <v>1611155069</v>
          </cell>
          <cell r="H56">
            <v>1226226519</v>
          </cell>
          <cell r="I56">
            <v>7015</v>
          </cell>
          <cell r="J56">
            <v>614719758</v>
          </cell>
          <cell r="K56">
            <v>481423870</v>
          </cell>
          <cell r="L56">
            <v>6499</v>
          </cell>
          <cell r="M56">
            <v>621805589</v>
          </cell>
          <cell r="N56">
            <v>507172690</v>
          </cell>
          <cell r="O56">
            <v>10252</v>
          </cell>
          <cell r="P56">
            <v>976951317</v>
          </cell>
          <cell r="Q56">
            <v>692757293</v>
          </cell>
          <cell r="R56">
            <v>12401</v>
          </cell>
          <cell r="S56">
            <v>1264819362</v>
          </cell>
          <cell r="T56">
            <v>948222533</v>
          </cell>
          <cell r="U56">
            <v>21538</v>
          </cell>
          <cell r="V56">
            <v>2307917258</v>
          </cell>
          <cell r="W56">
            <v>1853133202</v>
          </cell>
          <cell r="X56">
            <v>31597</v>
          </cell>
          <cell r="Y56">
            <v>3451976579</v>
          </cell>
          <cell r="Z56">
            <v>2716004364</v>
          </cell>
          <cell r="AA56">
            <v>26419</v>
          </cell>
          <cell r="AB56">
            <v>3173777423</v>
          </cell>
          <cell r="AC56">
            <v>2463104389</v>
          </cell>
          <cell r="AD56">
            <v>19728</v>
          </cell>
          <cell r="AE56">
            <v>2732969734</v>
          </cell>
          <cell r="AF56">
            <v>2100318390</v>
          </cell>
          <cell r="AG56">
            <v>20472</v>
          </cell>
          <cell r="AH56">
            <v>2545245109</v>
          </cell>
          <cell r="AI56">
            <v>1935363469</v>
          </cell>
          <cell r="AJ56">
            <v>36251</v>
          </cell>
          <cell r="AK56">
            <v>2423290361</v>
          </cell>
          <cell r="AL56">
            <v>1727363036</v>
          </cell>
          <cell r="AM56">
            <v>56640</v>
          </cell>
          <cell r="AN56">
            <v>2281233604</v>
          </cell>
          <cell r="AO56">
            <v>1610160809</v>
          </cell>
          <cell r="AP56">
            <v>63979</v>
          </cell>
          <cell r="AQ56">
            <v>2161156157</v>
          </cell>
          <cell r="AR56">
            <v>1400402457</v>
          </cell>
          <cell r="AS56">
            <v>31820</v>
          </cell>
          <cell r="AT56">
            <v>1403347622</v>
          </cell>
          <cell r="AU56">
            <v>931841000</v>
          </cell>
          <cell r="AV56">
            <v>12735</v>
          </cell>
          <cell r="AW56">
            <v>853216966</v>
          </cell>
          <cell r="AX56">
            <v>571602255</v>
          </cell>
          <cell r="AY56">
            <v>8091</v>
          </cell>
          <cell r="AZ56">
            <v>677732723</v>
          </cell>
          <cell r="BA56">
            <v>448178009</v>
          </cell>
          <cell r="BB56">
            <v>4600</v>
          </cell>
          <cell r="BC56">
            <v>430635917</v>
          </cell>
          <cell r="BD56">
            <v>269425258</v>
          </cell>
          <cell r="BE56">
            <v>3587</v>
          </cell>
          <cell r="BF56">
            <v>333042219</v>
          </cell>
          <cell r="BG56">
            <v>230051023</v>
          </cell>
        </row>
        <row r="57">
          <cell r="F57">
            <v>14677</v>
          </cell>
          <cell r="G57">
            <v>833804462</v>
          </cell>
          <cell r="H57">
            <v>709176374</v>
          </cell>
          <cell r="I57">
            <v>5831</v>
          </cell>
          <cell r="J57">
            <v>429579520</v>
          </cell>
          <cell r="K57">
            <v>337841537</v>
          </cell>
          <cell r="L57">
            <v>4069</v>
          </cell>
          <cell r="M57">
            <v>388217034</v>
          </cell>
          <cell r="N57">
            <v>311221151</v>
          </cell>
          <cell r="O57">
            <v>7138</v>
          </cell>
          <cell r="P57">
            <v>766693119</v>
          </cell>
          <cell r="Q57">
            <v>630787385</v>
          </cell>
          <cell r="R57">
            <v>9638</v>
          </cell>
          <cell r="S57">
            <v>985361645</v>
          </cell>
          <cell r="T57">
            <v>768393968</v>
          </cell>
          <cell r="U57">
            <v>12508</v>
          </cell>
          <cell r="V57">
            <v>1474438402</v>
          </cell>
          <cell r="W57">
            <v>1237750513</v>
          </cell>
          <cell r="X57">
            <v>17612</v>
          </cell>
          <cell r="Y57">
            <v>1932116671</v>
          </cell>
          <cell r="Z57">
            <v>1646865556</v>
          </cell>
          <cell r="AA57">
            <v>15553</v>
          </cell>
          <cell r="AB57">
            <v>1955837355</v>
          </cell>
          <cell r="AC57">
            <v>1661955712</v>
          </cell>
          <cell r="AD57">
            <v>13299</v>
          </cell>
          <cell r="AE57">
            <v>1834968705</v>
          </cell>
          <cell r="AF57">
            <v>1481564445</v>
          </cell>
          <cell r="AG57">
            <v>13610</v>
          </cell>
          <cell r="AH57">
            <v>2007229060</v>
          </cell>
          <cell r="AI57">
            <v>1484089836</v>
          </cell>
          <cell r="AJ57">
            <v>13684</v>
          </cell>
          <cell r="AK57">
            <v>1913878438</v>
          </cell>
          <cell r="AL57">
            <v>1495052405</v>
          </cell>
          <cell r="AM57">
            <v>12091</v>
          </cell>
          <cell r="AN57">
            <v>1739868250</v>
          </cell>
          <cell r="AO57">
            <v>1326934533</v>
          </cell>
          <cell r="AP57">
            <v>7849</v>
          </cell>
          <cell r="AQ57">
            <v>1286942558</v>
          </cell>
          <cell r="AR57">
            <v>929606191</v>
          </cell>
          <cell r="AS57">
            <v>4686</v>
          </cell>
          <cell r="AT57">
            <v>843220871</v>
          </cell>
          <cell r="AU57">
            <v>595698639</v>
          </cell>
          <cell r="AV57">
            <v>3944</v>
          </cell>
          <cell r="AW57">
            <v>644582642</v>
          </cell>
          <cell r="AX57">
            <v>473260303</v>
          </cell>
          <cell r="AY57">
            <v>3603</v>
          </cell>
          <cell r="AZ57">
            <v>639976918</v>
          </cell>
          <cell r="BA57">
            <v>458673687</v>
          </cell>
          <cell r="BB57">
            <v>2799</v>
          </cell>
          <cell r="BC57">
            <v>372864639</v>
          </cell>
          <cell r="BD57">
            <v>237265819</v>
          </cell>
          <cell r="BE57">
            <v>2621</v>
          </cell>
          <cell r="BF57">
            <v>323854174</v>
          </cell>
          <cell r="BG57">
            <v>217637643</v>
          </cell>
        </row>
        <row r="58">
          <cell r="F58">
            <v>5297</v>
          </cell>
          <cell r="G58">
            <v>66429240</v>
          </cell>
          <cell r="H58">
            <v>23089866</v>
          </cell>
          <cell r="I58">
            <v>33792</v>
          </cell>
          <cell r="J58">
            <v>474922052</v>
          </cell>
          <cell r="K58">
            <v>183136339</v>
          </cell>
          <cell r="L58">
            <v>58770</v>
          </cell>
          <cell r="M58">
            <v>1333568079</v>
          </cell>
          <cell r="N58">
            <v>542596349</v>
          </cell>
          <cell r="O58">
            <v>55311</v>
          </cell>
          <cell r="P58">
            <v>1264787174</v>
          </cell>
          <cell r="Q58">
            <v>543537825</v>
          </cell>
          <cell r="R58">
            <v>36002</v>
          </cell>
          <cell r="S58">
            <v>706569140</v>
          </cell>
          <cell r="T58">
            <v>307215165</v>
          </cell>
          <cell r="U58">
            <v>38065</v>
          </cell>
          <cell r="V58">
            <v>730132792</v>
          </cell>
          <cell r="W58">
            <v>301681868</v>
          </cell>
          <cell r="X58">
            <v>38627</v>
          </cell>
          <cell r="Y58">
            <v>713370881</v>
          </cell>
          <cell r="Z58">
            <v>281938628</v>
          </cell>
          <cell r="AA58">
            <v>38836</v>
          </cell>
          <cell r="AB58">
            <v>723538866</v>
          </cell>
          <cell r="AC58">
            <v>291211316</v>
          </cell>
          <cell r="AD58">
            <v>43446</v>
          </cell>
          <cell r="AE58">
            <v>828843037</v>
          </cell>
          <cell r="AF58">
            <v>345805336</v>
          </cell>
          <cell r="AG58">
            <v>43611</v>
          </cell>
          <cell r="AH58">
            <v>846198174</v>
          </cell>
          <cell r="AI58">
            <v>361686106</v>
          </cell>
          <cell r="AJ58">
            <v>38258</v>
          </cell>
          <cell r="AK58">
            <v>772621184</v>
          </cell>
          <cell r="AL58">
            <v>339525663</v>
          </cell>
          <cell r="AM58">
            <v>31684</v>
          </cell>
          <cell r="AN58">
            <v>650844286</v>
          </cell>
          <cell r="AO58">
            <v>287698805</v>
          </cell>
          <cell r="AP58">
            <v>22359</v>
          </cell>
          <cell r="AQ58">
            <v>473329769</v>
          </cell>
          <cell r="AR58">
            <v>197731586</v>
          </cell>
          <cell r="AS58">
            <v>11165</v>
          </cell>
          <cell r="AT58">
            <v>245112736</v>
          </cell>
          <cell r="AU58">
            <v>102997470</v>
          </cell>
          <cell r="AV58">
            <v>6255</v>
          </cell>
          <cell r="AW58">
            <v>135373748</v>
          </cell>
          <cell r="AX58">
            <v>52552296</v>
          </cell>
          <cell r="AY58">
            <v>3993</v>
          </cell>
          <cell r="AZ58">
            <v>87638726</v>
          </cell>
          <cell r="BA58">
            <v>34960009</v>
          </cell>
          <cell r="BB58">
            <v>1809</v>
          </cell>
          <cell r="BC58">
            <v>36082432</v>
          </cell>
          <cell r="BD58">
            <v>14697231</v>
          </cell>
          <cell r="BE58">
            <v>916</v>
          </cell>
          <cell r="BF58">
            <v>17229293</v>
          </cell>
          <cell r="BG58">
            <v>6668749</v>
          </cell>
        </row>
        <row r="59">
          <cell r="F59">
            <v>44</v>
          </cell>
          <cell r="G59">
            <v>8249954</v>
          </cell>
          <cell r="H59">
            <v>5835205</v>
          </cell>
          <cell r="I59">
            <v>90</v>
          </cell>
          <cell r="J59">
            <v>13630459</v>
          </cell>
          <cell r="K59">
            <v>8869134</v>
          </cell>
          <cell r="L59">
            <v>56</v>
          </cell>
          <cell r="M59">
            <v>13530675</v>
          </cell>
          <cell r="N59">
            <v>10903767</v>
          </cell>
          <cell r="O59">
            <v>14</v>
          </cell>
          <cell r="P59">
            <v>2167855</v>
          </cell>
          <cell r="Q59">
            <v>2166927</v>
          </cell>
          <cell r="R59">
            <v>57</v>
          </cell>
          <cell r="S59">
            <v>49984567</v>
          </cell>
          <cell r="T59">
            <v>46716698</v>
          </cell>
          <cell r="U59">
            <v>33</v>
          </cell>
          <cell r="V59">
            <v>12659092</v>
          </cell>
          <cell r="W59">
            <v>4454125</v>
          </cell>
          <cell r="X59">
            <v>246</v>
          </cell>
          <cell r="Y59">
            <v>226918685</v>
          </cell>
          <cell r="Z59">
            <v>154930907</v>
          </cell>
          <cell r="AA59">
            <v>429</v>
          </cell>
          <cell r="AB59">
            <v>369679445</v>
          </cell>
          <cell r="AC59">
            <v>277090049</v>
          </cell>
          <cell r="AD59">
            <v>793</v>
          </cell>
          <cell r="AE59">
            <v>558308683</v>
          </cell>
          <cell r="AF59">
            <v>343558681</v>
          </cell>
          <cell r="AG59">
            <v>1035</v>
          </cell>
          <cell r="AH59">
            <v>780079851</v>
          </cell>
          <cell r="AI59">
            <v>547855921</v>
          </cell>
          <cell r="AJ59">
            <v>1130</v>
          </cell>
          <cell r="AK59">
            <v>743840932</v>
          </cell>
          <cell r="AL59">
            <v>496111312</v>
          </cell>
          <cell r="AM59">
            <v>1174</v>
          </cell>
          <cell r="AN59">
            <v>875257400</v>
          </cell>
          <cell r="AO59">
            <v>557262281</v>
          </cell>
          <cell r="AP59">
            <v>1108</v>
          </cell>
          <cell r="AQ59">
            <v>648845436</v>
          </cell>
          <cell r="AR59">
            <v>403033067</v>
          </cell>
          <cell r="AS59">
            <v>835</v>
          </cell>
          <cell r="AT59">
            <v>538421733</v>
          </cell>
          <cell r="AU59">
            <v>353157772</v>
          </cell>
          <cell r="AV59">
            <v>406</v>
          </cell>
          <cell r="AW59">
            <v>203634093</v>
          </cell>
          <cell r="AX59">
            <v>154918964</v>
          </cell>
          <cell r="AY59">
            <v>218</v>
          </cell>
          <cell r="AZ59">
            <v>122689809</v>
          </cell>
          <cell r="BA59">
            <v>72744011</v>
          </cell>
          <cell r="BB59">
            <v>63</v>
          </cell>
          <cell r="BC59">
            <v>33930109</v>
          </cell>
          <cell r="BD59">
            <v>27265301</v>
          </cell>
          <cell r="BE59">
            <v>16</v>
          </cell>
          <cell r="BF59">
            <v>1853546</v>
          </cell>
          <cell r="BG59">
            <v>1608197</v>
          </cell>
        </row>
        <row r="60">
          <cell r="F60">
            <v>1</v>
          </cell>
          <cell r="G60">
            <v>48731</v>
          </cell>
          <cell r="H60">
            <v>48731</v>
          </cell>
          <cell r="I60">
            <v>0</v>
          </cell>
          <cell r="J60">
            <v>0</v>
          </cell>
          <cell r="K60">
            <v>0</v>
          </cell>
          <cell r="L60">
            <v>17</v>
          </cell>
          <cell r="M60">
            <v>4019411</v>
          </cell>
          <cell r="N60">
            <v>3477511</v>
          </cell>
          <cell r="O60">
            <v>41</v>
          </cell>
          <cell r="P60">
            <v>26326898</v>
          </cell>
          <cell r="Q60">
            <v>21287969</v>
          </cell>
          <cell r="R60">
            <v>61</v>
          </cell>
          <cell r="S60">
            <v>19689750</v>
          </cell>
          <cell r="T60">
            <v>17376969</v>
          </cell>
          <cell r="U60">
            <v>25</v>
          </cell>
          <cell r="V60">
            <v>8714744</v>
          </cell>
          <cell r="W60">
            <v>5492115</v>
          </cell>
          <cell r="X60">
            <v>27</v>
          </cell>
          <cell r="Y60">
            <v>15768529</v>
          </cell>
          <cell r="Z60">
            <v>13241539</v>
          </cell>
          <cell r="AA60">
            <v>3</v>
          </cell>
          <cell r="AB60">
            <v>1540858</v>
          </cell>
          <cell r="AC60">
            <v>1540858</v>
          </cell>
          <cell r="AD60">
            <v>3</v>
          </cell>
          <cell r="AE60">
            <v>899688</v>
          </cell>
          <cell r="AF60">
            <v>109200</v>
          </cell>
          <cell r="AG60">
            <v>27</v>
          </cell>
          <cell r="AH60">
            <v>7423780</v>
          </cell>
          <cell r="AI60">
            <v>5955901</v>
          </cell>
          <cell r="AJ60">
            <v>37</v>
          </cell>
          <cell r="AK60">
            <v>10153043</v>
          </cell>
          <cell r="AL60">
            <v>6555306</v>
          </cell>
          <cell r="AM60">
            <v>59</v>
          </cell>
          <cell r="AN60">
            <v>12400351</v>
          </cell>
          <cell r="AO60">
            <v>9770806</v>
          </cell>
          <cell r="AP60">
            <v>19</v>
          </cell>
          <cell r="AQ60">
            <v>5021380</v>
          </cell>
          <cell r="AR60">
            <v>3625333</v>
          </cell>
          <cell r="AS60">
            <v>43</v>
          </cell>
          <cell r="AT60">
            <v>14072445</v>
          </cell>
          <cell r="AU60">
            <v>8259112</v>
          </cell>
          <cell r="AV60">
            <v>5</v>
          </cell>
          <cell r="AW60">
            <v>2925407</v>
          </cell>
          <cell r="AX60">
            <v>2925407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4">
          <cell r="F64">
            <v>88024</v>
          </cell>
          <cell r="G64">
            <v>2183579492</v>
          </cell>
          <cell r="H64">
            <v>1417734227</v>
          </cell>
          <cell r="I64">
            <v>48263</v>
          </cell>
          <cell r="J64">
            <v>1283338661</v>
          </cell>
          <cell r="K64">
            <v>766032161</v>
          </cell>
          <cell r="L64">
            <v>45769</v>
          </cell>
          <cell r="M64">
            <v>1255082464</v>
          </cell>
          <cell r="N64">
            <v>683797953</v>
          </cell>
          <cell r="O64">
            <v>68320</v>
          </cell>
          <cell r="P64">
            <v>1779679632</v>
          </cell>
          <cell r="Q64">
            <v>984952152</v>
          </cell>
          <cell r="R64">
            <v>69802</v>
          </cell>
          <cell r="S64">
            <v>2044071121</v>
          </cell>
          <cell r="T64">
            <v>1173596984</v>
          </cell>
          <cell r="U64">
            <v>83578</v>
          </cell>
          <cell r="V64">
            <v>2786149849</v>
          </cell>
          <cell r="W64">
            <v>1581044501</v>
          </cell>
          <cell r="X64">
            <v>105403</v>
          </cell>
          <cell r="Y64">
            <v>3751958065</v>
          </cell>
          <cell r="Z64">
            <v>2038366502</v>
          </cell>
          <cell r="AA64">
            <v>95816</v>
          </cell>
          <cell r="AB64">
            <v>3601396818</v>
          </cell>
          <cell r="AC64">
            <v>1945555940</v>
          </cell>
          <cell r="AD64">
            <v>98255</v>
          </cell>
          <cell r="AE64">
            <v>3373796539</v>
          </cell>
          <cell r="AF64">
            <v>1902258651</v>
          </cell>
          <cell r="AG64">
            <v>104933</v>
          </cell>
          <cell r="AH64">
            <v>3817316577</v>
          </cell>
          <cell r="AI64">
            <v>2227988813</v>
          </cell>
          <cell r="AJ64">
            <v>107359</v>
          </cell>
          <cell r="AK64">
            <v>3999232499</v>
          </cell>
          <cell r="AL64">
            <v>2409325267</v>
          </cell>
          <cell r="AM64">
            <v>95435</v>
          </cell>
          <cell r="AN64">
            <v>3434217681</v>
          </cell>
          <cell r="AO64">
            <v>2179485187</v>
          </cell>
          <cell r="AP64">
            <v>63921</v>
          </cell>
          <cell r="AQ64">
            <v>2752650792</v>
          </cell>
          <cell r="AR64">
            <v>1772568180</v>
          </cell>
          <cell r="AS64">
            <v>41905</v>
          </cell>
          <cell r="AT64">
            <v>1777983046</v>
          </cell>
          <cell r="AU64">
            <v>1175538029</v>
          </cell>
          <cell r="AV64">
            <v>24593</v>
          </cell>
          <cell r="AW64">
            <v>1066304864</v>
          </cell>
          <cell r="AX64">
            <v>680218776</v>
          </cell>
          <cell r="AY64">
            <v>21789</v>
          </cell>
          <cell r="AZ64">
            <v>890947102</v>
          </cell>
          <cell r="BA64">
            <v>609153965</v>
          </cell>
          <cell r="BB64">
            <v>15320</v>
          </cell>
          <cell r="BC64">
            <v>575219120</v>
          </cell>
          <cell r="BD64">
            <v>387217345</v>
          </cell>
          <cell r="BE64">
            <v>12954</v>
          </cell>
          <cell r="BF64">
            <v>476580453</v>
          </cell>
          <cell r="BG64">
            <v>351174406</v>
          </cell>
          <cell r="BH64">
            <v>0</v>
          </cell>
          <cell r="BI64">
            <v>0</v>
          </cell>
          <cell r="BJ64">
            <v>0</v>
          </cell>
        </row>
        <row r="66">
          <cell r="F66">
            <v>708579</v>
          </cell>
          <cell r="G66">
            <v>11216074610</v>
          </cell>
          <cell r="H66">
            <v>7088779895</v>
          </cell>
          <cell r="I66">
            <v>436393</v>
          </cell>
          <cell r="J66">
            <v>6693346273</v>
          </cell>
          <cell r="K66">
            <v>4052953115</v>
          </cell>
          <cell r="L66">
            <v>304054</v>
          </cell>
          <cell r="M66">
            <v>4702952348</v>
          </cell>
          <cell r="N66">
            <v>2999241523</v>
          </cell>
          <cell r="O66">
            <v>253556</v>
          </cell>
          <cell r="P66">
            <v>3885662194</v>
          </cell>
          <cell r="Q66">
            <v>2477074818</v>
          </cell>
          <cell r="R66">
            <v>217352</v>
          </cell>
          <cell r="S66">
            <v>3179398709</v>
          </cell>
          <cell r="T66">
            <v>2079695358</v>
          </cell>
          <cell r="U66">
            <v>269871</v>
          </cell>
          <cell r="V66">
            <v>4022831682</v>
          </cell>
          <cell r="W66">
            <v>2829540148</v>
          </cell>
          <cell r="X66">
            <v>322906</v>
          </cell>
          <cell r="Y66">
            <v>5134578957</v>
          </cell>
          <cell r="Z66">
            <v>3528081126</v>
          </cell>
          <cell r="AA66">
            <v>322043</v>
          </cell>
          <cell r="AB66">
            <v>5415007879</v>
          </cell>
          <cell r="AC66">
            <v>3566257787</v>
          </cell>
          <cell r="AD66">
            <v>307433</v>
          </cell>
          <cell r="AE66">
            <v>5226825408</v>
          </cell>
          <cell r="AF66">
            <v>3414391123</v>
          </cell>
          <cell r="AG66">
            <v>289021</v>
          </cell>
          <cell r="AH66">
            <v>4931458369</v>
          </cell>
          <cell r="AI66">
            <v>3156153401</v>
          </cell>
          <cell r="AJ66">
            <v>247461</v>
          </cell>
          <cell r="AK66">
            <v>4248248095</v>
          </cell>
          <cell r="AL66">
            <v>2701926734</v>
          </cell>
          <cell r="AM66">
            <v>212745</v>
          </cell>
          <cell r="AN66">
            <v>3700854045</v>
          </cell>
          <cell r="AO66">
            <v>2315123503</v>
          </cell>
          <cell r="AP66">
            <v>165709</v>
          </cell>
          <cell r="AQ66">
            <v>2982022740</v>
          </cell>
          <cell r="AR66">
            <v>1826877466</v>
          </cell>
          <cell r="AS66">
            <v>99780</v>
          </cell>
          <cell r="AT66">
            <v>1942907395</v>
          </cell>
          <cell r="AU66">
            <v>1149759613</v>
          </cell>
          <cell r="AV66">
            <v>59951</v>
          </cell>
          <cell r="AW66">
            <v>1221483771</v>
          </cell>
          <cell r="AX66">
            <v>673959632</v>
          </cell>
          <cell r="AY66">
            <v>46548</v>
          </cell>
          <cell r="AZ66">
            <v>979419546</v>
          </cell>
          <cell r="BA66">
            <v>534364240</v>
          </cell>
          <cell r="BB66">
            <v>23928</v>
          </cell>
          <cell r="BC66">
            <v>507201959</v>
          </cell>
          <cell r="BD66">
            <v>272169204</v>
          </cell>
          <cell r="BE66">
            <v>11447</v>
          </cell>
          <cell r="BF66">
            <v>253443572</v>
          </cell>
          <cell r="BG66">
            <v>127956235</v>
          </cell>
        </row>
        <row r="67">
          <cell r="F67">
            <v>5791</v>
          </cell>
          <cell r="G67">
            <v>129765405</v>
          </cell>
          <cell r="H67">
            <v>70859170</v>
          </cell>
          <cell r="I67">
            <v>4450</v>
          </cell>
          <cell r="J67">
            <v>90866571</v>
          </cell>
          <cell r="K67">
            <v>51506043</v>
          </cell>
          <cell r="L67">
            <v>3219</v>
          </cell>
          <cell r="M67">
            <v>65811127</v>
          </cell>
          <cell r="N67">
            <v>37255798</v>
          </cell>
          <cell r="O67">
            <v>2305</v>
          </cell>
          <cell r="P67">
            <v>48993834</v>
          </cell>
          <cell r="Q67">
            <v>26867439</v>
          </cell>
          <cell r="R67">
            <v>1567</v>
          </cell>
          <cell r="S67">
            <v>36182733</v>
          </cell>
          <cell r="T67">
            <v>19760821</v>
          </cell>
          <cell r="U67">
            <v>2105</v>
          </cell>
          <cell r="V67">
            <v>52314787</v>
          </cell>
          <cell r="W67">
            <v>33989229</v>
          </cell>
          <cell r="X67">
            <v>4082</v>
          </cell>
          <cell r="Y67">
            <v>99239568</v>
          </cell>
          <cell r="Z67">
            <v>62824915</v>
          </cell>
          <cell r="AA67">
            <v>5273</v>
          </cell>
          <cell r="AB67">
            <v>125979711</v>
          </cell>
          <cell r="AC67">
            <v>78177235</v>
          </cell>
          <cell r="AD67">
            <v>5049</v>
          </cell>
          <cell r="AE67">
            <v>124693247</v>
          </cell>
          <cell r="AF67">
            <v>75854277</v>
          </cell>
          <cell r="AG67">
            <v>4324</v>
          </cell>
          <cell r="AH67">
            <v>108062339</v>
          </cell>
          <cell r="AI67">
            <v>64230347</v>
          </cell>
          <cell r="AJ67">
            <v>3395</v>
          </cell>
          <cell r="AK67">
            <v>86325444</v>
          </cell>
          <cell r="AL67">
            <v>49932282</v>
          </cell>
          <cell r="AM67">
            <v>2895</v>
          </cell>
          <cell r="AN67">
            <v>73965913</v>
          </cell>
          <cell r="AO67">
            <v>42809026</v>
          </cell>
          <cell r="AP67">
            <v>2228</v>
          </cell>
          <cell r="AQ67">
            <v>57899639</v>
          </cell>
          <cell r="AR67">
            <v>32856397</v>
          </cell>
          <cell r="AS67">
            <v>1237</v>
          </cell>
          <cell r="AT67">
            <v>35046630</v>
          </cell>
          <cell r="AU67">
            <v>18345062</v>
          </cell>
          <cell r="AV67">
            <v>875</v>
          </cell>
          <cell r="AW67">
            <v>26182164</v>
          </cell>
          <cell r="AX67">
            <v>12933624</v>
          </cell>
          <cell r="AY67">
            <v>899</v>
          </cell>
          <cell r="AZ67">
            <v>28087716</v>
          </cell>
          <cell r="BA67">
            <v>12132572</v>
          </cell>
          <cell r="BB67">
            <v>1038</v>
          </cell>
          <cell r="BC67">
            <v>35885806</v>
          </cell>
          <cell r="BD67">
            <v>15869499</v>
          </cell>
          <cell r="BE67">
            <v>1253</v>
          </cell>
          <cell r="BF67">
            <v>45059635</v>
          </cell>
          <cell r="BG67">
            <v>19415721</v>
          </cell>
        </row>
        <row r="68">
          <cell r="F68">
            <v>53370</v>
          </cell>
          <cell r="G68">
            <v>1697845141</v>
          </cell>
          <cell r="H68">
            <v>1167738069</v>
          </cell>
          <cell r="I68">
            <v>8665</v>
          </cell>
          <cell r="J68">
            <v>233099071</v>
          </cell>
          <cell r="K68">
            <v>144761580</v>
          </cell>
          <cell r="L68">
            <v>5586</v>
          </cell>
          <cell r="M68">
            <v>153336389</v>
          </cell>
          <cell r="N68">
            <v>94665827</v>
          </cell>
          <cell r="O68">
            <v>6134</v>
          </cell>
          <cell r="P68">
            <v>187385228</v>
          </cell>
          <cell r="Q68">
            <v>110210671</v>
          </cell>
          <cell r="R68">
            <v>6792</v>
          </cell>
          <cell r="S68">
            <v>193825387</v>
          </cell>
          <cell r="T68">
            <v>128166437</v>
          </cell>
          <cell r="U68">
            <v>7652</v>
          </cell>
          <cell r="V68">
            <v>219740255</v>
          </cell>
          <cell r="W68">
            <v>155210603</v>
          </cell>
          <cell r="X68">
            <v>9682</v>
          </cell>
          <cell r="Y68">
            <v>298537263</v>
          </cell>
          <cell r="Z68">
            <v>211680387</v>
          </cell>
          <cell r="AA68">
            <v>11337</v>
          </cell>
          <cell r="AB68">
            <v>338442347</v>
          </cell>
          <cell r="AC68">
            <v>234662610</v>
          </cell>
          <cell r="AD68">
            <v>12265</v>
          </cell>
          <cell r="AE68">
            <v>379247657</v>
          </cell>
          <cell r="AF68">
            <v>254221966</v>
          </cell>
          <cell r="AG68">
            <v>15173</v>
          </cell>
          <cell r="AH68">
            <v>419911602</v>
          </cell>
          <cell r="AI68">
            <v>283673088</v>
          </cell>
          <cell r="AJ68">
            <v>14631</v>
          </cell>
          <cell r="AK68">
            <v>421484834</v>
          </cell>
          <cell r="AL68">
            <v>284730447</v>
          </cell>
          <cell r="AM68">
            <v>18039</v>
          </cell>
          <cell r="AN68">
            <v>533430885</v>
          </cell>
          <cell r="AO68">
            <v>348769605</v>
          </cell>
          <cell r="AP68">
            <v>16998</v>
          </cell>
          <cell r="AQ68">
            <v>542700470</v>
          </cell>
          <cell r="AR68">
            <v>339655561</v>
          </cell>
          <cell r="AS68">
            <v>13749</v>
          </cell>
          <cell r="AT68">
            <v>489889685</v>
          </cell>
          <cell r="AU68">
            <v>301069067</v>
          </cell>
          <cell r="AV68">
            <v>10068</v>
          </cell>
          <cell r="AW68">
            <v>357860235</v>
          </cell>
          <cell r="AX68">
            <v>209416638</v>
          </cell>
          <cell r="AY68">
            <v>10928</v>
          </cell>
          <cell r="AZ68">
            <v>366653059</v>
          </cell>
          <cell r="BA68">
            <v>219150985</v>
          </cell>
          <cell r="BB68">
            <v>6696</v>
          </cell>
          <cell r="BC68">
            <v>213170155</v>
          </cell>
          <cell r="BD68">
            <v>129437550</v>
          </cell>
          <cell r="BE68">
            <v>5348</v>
          </cell>
          <cell r="BF68">
            <v>172768373</v>
          </cell>
          <cell r="BG68">
            <v>109997421</v>
          </cell>
        </row>
        <row r="70">
          <cell r="F70">
            <v>440666</v>
          </cell>
          <cell r="G70">
            <v>2155148051</v>
          </cell>
          <cell r="H70">
            <v>1405023259</v>
          </cell>
          <cell r="I70">
            <v>274983</v>
          </cell>
          <cell r="J70">
            <v>1171359972</v>
          </cell>
          <cell r="K70">
            <v>701770236</v>
          </cell>
          <cell r="L70">
            <v>232102</v>
          </cell>
          <cell r="M70">
            <v>1014824528</v>
          </cell>
          <cell r="N70">
            <v>694451911</v>
          </cell>
          <cell r="O70">
            <v>275824</v>
          </cell>
          <cell r="P70">
            <v>1075669653</v>
          </cell>
          <cell r="Q70">
            <v>759844263</v>
          </cell>
          <cell r="R70">
            <v>240975</v>
          </cell>
          <cell r="S70">
            <v>916701291</v>
          </cell>
          <cell r="T70">
            <v>660474670</v>
          </cell>
          <cell r="U70">
            <v>292328</v>
          </cell>
          <cell r="V70">
            <v>1103710211</v>
          </cell>
          <cell r="W70">
            <v>833140363</v>
          </cell>
          <cell r="X70">
            <v>361086</v>
          </cell>
          <cell r="Y70">
            <v>1414411601</v>
          </cell>
          <cell r="Z70">
            <v>1039039901</v>
          </cell>
          <cell r="AA70">
            <v>391240</v>
          </cell>
          <cell r="AB70">
            <v>1584314628</v>
          </cell>
          <cell r="AC70">
            <v>1123397290</v>
          </cell>
          <cell r="AD70">
            <v>455165</v>
          </cell>
          <cell r="AE70">
            <v>1859828036</v>
          </cell>
          <cell r="AF70">
            <v>1343771230</v>
          </cell>
          <cell r="AG70">
            <v>503153</v>
          </cell>
          <cell r="AH70">
            <v>2056740822</v>
          </cell>
          <cell r="AI70">
            <v>1481092921</v>
          </cell>
          <cell r="AJ70">
            <v>517601</v>
          </cell>
          <cell r="AK70">
            <v>2062560817</v>
          </cell>
          <cell r="AL70">
            <v>1520639522</v>
          </cell>
          <cell r="AM70">
            <v>522326</v>
          </cell>
          <cell r="AN70">
            <v>2068572228</v>
          </cell>
          <cell r="AO70">
            <v>1526256381</v>
          </cell>
          <cell r="AP70">
            <v>459101</v>
          </cell>
          <cell r="AQ70">
            <v>1842872382</v>
          </cell>
          <cell r="AR70">
            <v>1316029127</v>
          </cell>
          <cell r="AS70">
            <v>310380</v>
          </cell>
          <cell r="AT70">
            <v>1266417406</v>
          </cell>
          <cell r="AU70">
            <v>900302307</v>
          </cell>
          <cell r="AV70">
            <v>196185</v>
          </cell>
          <cell r="AW70">
            <v>790145747</v>
          </cell>
          <cell r="AX70">
            <v>545622848</v>
          </cell>
          <cell r="AY70">
            <v>165014</v>
          </cell>
          <cell r="AZ70">
            <v>680431835</v>
          </cell>
          <cell r="BA70">
            <v>453768084</v>
          </cell>
          <cell r="BB70">
            <v>89036</v>
          </cell>
          <cell r="BC70">
            <v>393893992</v>
          </cell>
          <cell r="BD70">
            <v>262873465</v>
          </cell>
          <cell r="BE70">
            <v>57685</v>
          </cell>
          <cell r="BF70">
            <v>280981289</v>
          </cell>
          <cell r="BG70">
            <v>172866136</v>
          </cell>
        </row>
        <row r="71">
          <cell r="F71">
            <v>112831</v>
          </cell>
          <cell r="G71">
            <v>2333541417</v>
          </cell>
          <cell r="H71">
            <v>1555763270</v>
          </cell>
          <cell r="I71">
            <v>75738</v>
          </cell>
          <cell r="J71">
            <v>1644348316</v>
          </cell>
          <cell r="K71">
            <v>995709143</v>
          </cell>
          <cell r="L71">
            <v>79431</v>
          </cell>
          <cell r="M71">
            <v>1634947129</v>
          </cell>
          <cell r="N71">
            <v>1096869867</v>
          </cell>
          <cell r="O71">
            <v>73054</v>
          </cell>
          <cell r="P71">
            <v>1781962299</v>
          </cell>
          <cell r="Q71">
            <v>1212599558</v>
          </cell>
          <cell r="R71">
            <v>57110</v>
          </cell>
          <cell r="S71">
            <v>1532313210</v>
          </cell>
          <cell r="T71">
            <v>1074661222</v>
          </cell>
          <cell r="U71">
            <v>69171</v>
          </cell>
          <cell r="V71">
            <v>1976718526</v>
          </cell>
          <cell r="W71">
            <v>1476029382</v>
          </cell>
          <cell r="X71">
            <v>82534</v>
          </cell>
          <cell r="Y71">
            <v>2462008196</v>
          </cell>
          <cell r="Z71">
            <v>1814024467</v>
          </cell>
          <cell r="AA71">
            <v>85378</v>
          </cell>
          <cell r="AB71">
            <v>2663003008</v>
          </cell>
          <cell r="AC71">
            <v>1900394501</v>
          </cell>
          <cell r="AD71">
            <v>86344</v>
          </cell>
          <cell r="AE71">
            <v>2731435652</v>
          </cell>
          <cell r="AF71">
            <v>1934110096</v>
          </cell>
          <cell r="AG71">
            <v>83493</v>
          </cell>
          <cell r="AH71">
            <v>2712148203</v>
          </cell>
          <cell r="AI71">
            <v>1910403144</v>
          </cell>
          <cell r="AJ71">
            <v>77340</v>
          </cell>
          <cell r="AK71">
            <v>2557345475</v>
          </cell>
          <cell r="AL71">
            <v>1809949863</v>
          </cell>
          <cell r="AM71">
            <v>71419</v>
          </cell>
          <cell r="AN71">
            <v>2402761160</v>
          </cell>
          <cell r="AO71">
            <v>1706470887</v>
          </cell>
          <cell r="AP71">
            <v>58370</v>
          </cell>
          <cell r="AQ71">
            <v>2076825693</v>
          </cell>
          <cell r="AR71">
            <v>1467364934</v>
          </cell>
          <cell r="AS71">
            <v>36859</v>
          </cell>
          <cell r="AT71">
            <v>1418652551</v>
          </cell>
          <cell r="AU71">
            <v>1004647157</v>
          </cell>
          <cell r="AV71">
            <v>22665</v>
          </cell>
          <cell r="AW71">
            <v>918785116</v>
          </cell>
          <cell r="AX71">
            <v>638174717</v>
          </cell>
          <cell r="AY71">
            <v>18871</v>
          </cell>
          <cell r="AZ71">
            <v>799480045</v>
          </cell>
          <cell r="BA71">
            <v>555845827</v>
          </cell>
          <cell r="BB71">
            <v>9719</v>
          </cell>
          <cell r="BC71">
            <v>430285707</v>
          </cell>
          <cell r="BD71">
            <v>297453271</v>
          </cell>
          <cell r="BE71">
            <v>5840</v>
          </cell>
          <cell r="BF71">
            <v>246359321</v>
          </cell>
          <cell r="BG71">
            <v>170256366</v>
          </cell>
        </row>
        <row r="72">
          <cell r="F72">
            <v>1518</v>
          </cell>
          <cell r="G72">
            <v>50432877</v>
          </cell>
          <cell r="H72">
            <v>37001972</v>
          </cell>
          <cell r="I72">
            <v>2823</v>
          </cell>
          <cell r="J72">
            <v>73911605</v>
          </cell>
          <cell r="K72">
            <v>43327854</v>
          </cell>
          <cell r="L72">
            <v>3352</v>
          </cell>
          <cell r="M72">
            <v>88332586</v>
          </cell>
          <cell r="N72">
            <v>64486007</v>
          </cell>
          <cell r="O72">
            <v>4568</v>
          </cell>
          <cell r="P72">
            <v>114413318</v>
          </cell>
          <cell r="Q72">
            <v>82812696</v>
          </cell>
          <cell r="R72">
            <v>4255</v>
          </cell>
          <cell r="S72">
            <v>109490134</v>
          </cell>
          <cell r="T72">
            <v>79939737</v>
          </cell>
          <cell r="U72">
            <v>5701</v>
          </cell>
          <cell r="V72">
            <v>142816233</v>
          </cell>
          <cell r="W72">
            <v>108937323</v>
          </cell>
          <cell r="X72">
            <v>7449</v>
          </cell>
          <cell r="Y72">
            <v>183797097</v>
          </cell>
          <cell r="Z72">
            <v>138859477</v>
          </cell>
          <cell r="AA72">
            <v>8323</v>
          </cell>
          <cell r="AB72">
            <v>206598383</v>
          </cell>
          <cell r="AC72">
            <v>150438501</v>
          </cell>
          <cell r="AD72">
            <v>8912</v>
          </cell>
          <cell r="AE72">
            <v>229365017</v>
          </cell>
          <cell r="AF72">
            <v>165201071</v>
          </cell>
          <cell r="AG72">
            <v>10148</v>
          </cell>
          <cell r="AH72">
            <v>264052054</v>
          </cell>
          <cell r="AI72">
            <v>186380326</v>
          </cell>
          <cell r="AJ72">
            <v>10830</v>
          </cell>
          <cell r="AK72">
            <v>278956836</v>
          </cell>
          <cell r="AL72">
            <v>195480266</v>
          </cell>
          <cell r="AM72">
            <v>11386</v>
          </cell>
          <cell r="AN72">
            <v>305261776</v>
          </cell>
          <cell r="AO72">
            <v>210147667</v>
          </cell>
          <cell r="AP72">
            <v>10800</v>
          </cell>
          <cell r="AQ72">
            <v>291253852</v>
          </cell>
          <cell r="AR72">
            <v>200853915</v>
          </cell>
          <cell r="AS72">
            <v>7671</v>
          </cell>
          <cell r="AT72">
            <v>209888334</v>
          </cell>
          <cell r="AU72">
            <v>146661132</v>
          </cell>
          <cell r="AV72">
            <v>4573</v>
          </cell>
          <cell r="AW72">
            <v>130336253</v>
          </cell>
          <cell r="AX72">
            <v>86449595</v>
          </cell>
          <cell r="AY72">
            <v>3378</v>
          </cell>
          <cell r="AZ72">
            <v>96019450</v>
          </cell>
          <cell r="BA72">
            <v>64445822</v>
          </cell>
          <cell r="BB72">
            <v>1508</v>
          </cell>
          <cell r="BC72">
            <v>41930995</v>
          </cell>
          <cell r="BD72">
            <v>28690635</v>
          </cell>
          <cell r="BE72">
            <v>583</v>
          </cell>
          <cell r="BF72">
            <v>18590783</v>
          </cell>
          <cell r="BG72">
            <v>12810889</v>
          </cell>
        </row>
        <row r="74">
          <cell r="F74">
            <v>812</v>
          </cell>
          <cell r="G74">
            <v>60246747</v>
          </cell>
          <cell r="H74">
            <v>38386451</v>
          </cell>
          <cell r="I74">
            <v>471</v>
          </cell>
          <cell r="J74">
            <v>33579754</v>
          </cell>
          <cell r="K74">
            <v>15729364</v>
          </cell>
          <cell r="L74">
            <v>395</v>
          </cell>
          <cell r="M74">
            <v>44688935</v>
          </cell>
          <cell r="N74">
            <v>28837842</v>
          </cell>
          <cell r="O74">
            <v>477</v>
          </cell>
          <cell r="P74">
            <v>52031277</v>
          </cell>
          <cell r="Q74">
            <v>29160485</v>
          </cell>
          <cell r="R74">
            <v>369</v>
          </cell>
          <cell r="S74">
            <v>48503776</v>
          </cell>
          <cell r="T74">
            <v>26277933</v>
          </cell>
          <cell r="U74">
            <v>408</v>
          </cell>
          <cell r="V74">
            <v>48584765</v>
          </cell>
          <cell r="W74">
            <v>30706828</v>
          </cell>
          <cell r="X74">
            <v>540</v>
          </cell>
          <cell r="Y74">
            <v>66568797</v>
          </cell>
          <cell r="Z74">
            <v>37518003</v>
          </cell>
          <cell r="AA74">
            <v>675</v>
          </cell>
          <cell r="AB74">
            <v>101337681</v>
          </cell>
          <cell r="AC74">
            <v>50908105</v>
          </cell>
          <cell r="AD74">
            <v>817</v>
          </cell>
          <cell r="AE74">
            <v>106780794</v>
          </cell>
          <cell r="AF74">
            <v>63775822</v>
          </cell>
          <cell r="AG74">
            <v>1043</v>
          </cell>
          <cell r="AH74">
            <v>156659850</v>
          </cell>
          <cell r="AI74">
            <v>85311269</v>
          </cell>
          <cell r="AJ74">
            <v>1210</v>
          </cell>
          <cell r="AK74">
            <v>198838424</v>
          </cell>
          <cell r="AL74">
            <v>115897787</v>
          </cell>
          <cell r="AM74">
            <v>1406</v>
          </cell>
          <cell r="AN74">
            <v>218085317</v>
          </cell>
          <cell r="AO74">
            <v>125303095</v>
          </cell>
          <cell r="AP74">
            <v>1544</v>
          </cell>
          <cell r="AQ74">
            <v>265949551</v>
          </cell>
          <cell r="AR74">
            <v>145120952</v>
          </cell>
          <cell r="AS74">
            <v>1206</v>
          </cell>
          <cell r="AT74">
            <v>245090948</v>
          </cell>
          <cell r="AU74">
            <v>136616561</v>
          </cell>
          <cell r="AV74">
            <v>838</v>
          </cell>
          <cell r="AW74">
            <v>164852760</v>
          </cell>
          <cell r="AX74">
            <v>80136605</v>
          </cell>
          <cell r="AY74">
            <v>667</v>
          </cell>
          <cell r="AZ74">
            <v>141709405</v>
          </cell>
          <cell r="BA74">
            <v>69850353</v>
          </cell>
          <cell r="BB74">
            <v>366</v>
          </cell>
          <cell r="BC74">
            <v>57851410</v>
          </cell>
          <cell r="BD74">
            <v>29757721</v>
          </cell>
          <cell r="BE74">
            <v>133</v>
          </cell>
          <cell r="BF74">
            <v>20834112</v>
          </cell>
          <cell r="BG74">
            <v>10750645</v>
          </cell>
        </row>
        <row r="75">
          <cell r="F75">
            <v>229785</v>
          </cell>
          <cell r="G75">
            <v>892969447</v>
          </cell>
          <cell r="H75">
            <v>433275522</v>
          </cell>
          <cell r="I75">
            <v>97806</v>
          </cell>
          <cell r="J75">
            <v>399862390</v>
          </cell>
          <cell r="K75">
            <v>168730559</v>
          </cell>
          <cell r="L75">
            <v>101688</v>
          </cell>
          <cell r="M75">
            <v>300451593</v>
          </cell>
          <cell r="N75">
            <v>155046766</v>
          </cell>
          <cell r="O75">
            <v>170384</v>
          </cell>
          <cell r="P75">
            <v>436293218</v>
          </cell>
          <cell r="Q75">
            <v>242975160</v>
          </cell>
          <cell r="R75">
            <v>167084</v>
          </cell>
          <cell r="S75">
            <v>424634756</v>
          </cell>
          <cell r="T75">
            <v>228954829</v>
          </cell>
          <cell r="U75">
            <v>240410</v>
          </cell>
          <cell r="V75">
            <v>630975851</v>
          </cell>
          <cell r="W75">
            <v>384333598</v>
          </cell>
          <cell r="X75">
            <v>312336</v>
          </cell>
          <cell r="Y75">
            <v>819776213</v>
          </cell>
          <cell r="Z75">
            <v>476965676</v>
          </cell>
          <cell r="AA75">
            <v>338109</v>
          </cell>
          <cell r="AB75">
            <v>913277414</v>
          </cell>
          <cell r="AC75">
            <v>497516911</v>
          </cell>
          <cell r="AD75">
            <v>337722</v>
          </cell>
          <cell r="AE75">
            <v>925889568</v>
          </cell>
          <cell r="AF75">
            <v>507134905</v>
          </cell>
          <cell r="AG75">
            <v>325339</v>
          </cell>
          <cell r="AH75">
            <v>888989089</v>
          </cell>
          <cell r="AI75">
            <v>477533986</v>
          </cell>
          <cell r="AJ75">
            <v>279897</v>
          </cell>
          <cell r="AK75">
            <v>753951124</v>
          </cell>
          <cell r="AL75">
            <v>417728847</v>
          </cell>
          <cell r="AM75">
            <v>242501</v>
          </cell>
          <cell r="AN75">
            <v>692459866</v>
          </cell>
          <cell r="AO75">
            <v>381597774</v>
          </cell>
          <cell r="AP75">
            <v>185591</v>
          </cell>
          <cell r="AQ75">
            <v>559449973</v>
          </cell>
          <cell r="AR75">
            <v>296902412</v>
          </cell>
          <cell r="AS75">
            <v>117473</v>
          </cell>
          <cell r="AT75">
            <v>390129409</v>
          </cell>
          <cell r="AU75">
            <v>208450397</v>
          </cell>
          <cell r="AV75">
            <v>79361</v>
          </cell>
          <cell r="AW75">
            <v>282294493</v>
          </cell>
          <cell r="AX75">
            <v>150096361</v>
          </cell>
          <cell r="AY75">
            <v>74558</v>
          </cell>
          <cell r="AZ75">
            <v>287466754</v>
          </cell>
          <cell r="BA75">
            <v>146822520</v>
          </cell>
          <cell r="BB75">
            <v>52417</v>
          </cell>
          <cell r="BC75">
            <v>236657064</v>
          </cell>
          <cell r="BD75">
            <v>116967202</v>
          </cell>
          <cell r="BE75">
            <v>33128</v>
          </cell>
          <cell r="BF75">
            <v>175181711</v>
          </cell>
          <cell r="BG75">
            <v>73560210</v>
          </cell>
        </row>
        <row r="76">
          <cell r="F76">
            <v>3892</v>
          </cell>
          <cell r="G76">
            <v>87501206</v>
          </cell>
          <cell r="H76">
            <v>72860507</v>
          </cell>
          <cell r="I76">
            <v>3372</v>
          </cell>
          <cell r="J76">
            <v>87759579</v>
          </cell>
          <cell r="K76">
            <v>62753833</v>
          </cell>
          <cell r="L76">
            <v>1370</v>
          </cell>
          <cell r="M76">
            <v>35368208</v>
          </cell>
          <cell r="N76">
            <v>23389252</v>
          </cell>
          <cell r="O76">
            <v>2281</v>
          </cell>
          <cell r="P76">
            <v>75705645</v>
          </cell>
          <cell r="Q76">
            <v>49128036</v>
          </cell>
          <cell r="R76">
            <v>2571</v>
          </cell>
          <cell r="S76">
            <v>68082377</v>
          </cell>
          <cell r="T76">
            <v>55455781</v>
          </cell>
          <cell r="U76">
            <v>2146</v>
          </cell>
          <cell r="V76">
            <v>62956558</v>
          </cell>
          <cell r="W76">
            <v>55753101</v>
          </cell>
          <cell r="X76">
            <v>2224</v>
          </cell>
          <cell r="Y76">
            <v>50087872</v>
          </cell>
          <cell r="Z76">
            <v>44663213</v>
          </cell>
          <cell r="AA76">
            <v>2268</v>
          </cell>
          <cell r="AB76">
            <v>57860954</v>
          </cell>
          <cell r="AC76">
            <v>42089810</v>
          </cell>
          <cell r="AD76">
            <v>2985</v>
          </cell>
          <cell r="AE76">
            <v>68490437</v>
          </cell>
          <cell r="AF76">
            <v>58057210</v>
          </cell>
          <cell r="AG76">
            <v>4117</v>
          </cell>
          <cell r="AH76">
            <v>119174491</v>
          </cell>
          <cell r="AI76">
            <v>97486574</v>
          </cell>
          <cell r="AJ76">
            <v>4498</v>
          </cell>
          <cell r="AK76">
            <v>87118596</v>
          </cell>
          <cell r="AL76">
            <v>71970936</v>
          </cell>
          <cell r="AM76">
            <v>7920</v>
          </cell>
          <cell r="AN76">
            <v>181308124</v>
          </cell>
          <cell r="AO76">
            <v>153205900</v>
          </cell>
          <cell r="AP76">
            <v>7533</v>
          </cell>
          <cell r="AQ76">
            <v>161440701</v>
          </cell>
          <cell r="AR76">
            <v>119876907</v>
          </cell>
          <cell r="AS76">
            <v>6764</v>
          </cell>
          <cell r="AT76">
            <v>151632820</v>
          </cell>
          <cell r="AU76">
            <v>110437232</v>
          </cell>
          <cell r="AV76">
            <v>3934</v>
          </cell>
          <cell r="AW76">
            <v>92933061</v>
          </cell>
          <cell r="AX76">
            <v>72635316</v>
          </cell>
          <cell r="AY76">
            <v>3990</v>
          </cell>
          <cell r="AZ76">
            <v>97949597</v>
          </cell>
          <cell r="BA76">
            <v>69168624</v>
          </cell>
          <cell r="BB76">
            <v>2421</v>
          </cell>
          <cell r="BC76">
            <v>66755967</v>
          </cell>
          <cell r="BD76">
            <v>39485386</v>
          </cell>
          <cell r="BE76">
            <v>1996</v>
          </cell>
          <cell r="BF76">
            <v>60570674</v>
          </cell>
          <cell r="BG76">
            <v>39472687</v>
          </cell>
        </row>
        <row r="77">
          <cell r="F77">
            <v>1088</v>
          </cell>
          <cell r="G77">
            <v>37401887</v>
          </cell>
          <cell r="H77">
            <v>13188070</v>
          </cell>
          <cell r="I77">
            <v>7986</v>
          </cell>
          <cell r="J77">
            <v>252461645</v>
          </cell>
          <cell r="K77">
            <v>80061760</v>
          </cell>
          <cell r="L77">
            <v>12069</v>
          </cell>
          <cell r="M77">
            <v>380346378</v>
          </cell>
          <cell r="N77">
            <v>120173988</v>
          </cell>
          <cell r="O77">
            <v>15360</v>
          </cell>
          <cell r="P77">
            <v>502758600</v>
          </cell>
          <cell r="Q77">
            <v>153294121</v>
          </cell>
          <cell r="R77">
            <v>14840</v>
          </cell>
          <cell r="S77">
            <v>489152127</v>
          </cell>
          <cell r="T77">
            <v>146471607</v>
          </cell>
          <cell r="U77">
            <v>17340</v>
          </cell>
          <cell r="V77">
            <v>544156449</v>
          </cell>
          <cell r="W77">
            <v>197511237</v>
          </cell>
          <cell r="X77">
            <v>21990</v>
          </cell>
          <cell r="Y77">
            <v>675511410</v>
          </cell>
          <cell r="Z77">
            <v>251523854</v>
          </cell>
          <cell r="AA77">
            <v>25535</v>
          </cell>
          <cell r="AB77">
            <v>843450610</v>
          </cell>
          <cell r="AC77">
            <v>270381943</v>
          </cell>
          <cell r="AD77">
            <v>24634</v>
          </cell>
          <cell r="AE77">
            <v>856711792</v>
          </cell>
          <cell r="AF77">
            <v>271712249</v>
          </cell>
          <cell r="AG77">
            <v>23730</v>
          </cell>
          <cell r="AH77">
            <v>853194621</v>
          </cell>
          <cell r="AI77">
            <v>257137984</v>
          </cell>
          <cell r="AJ77">
            <v>18333</v>
          </cell>
          <cell r="AK77">
            <v>652873750</v>
          </cell>
          <cell r="AL77">
            <v>197916652</v>
          </cell>
          <cell r="AM77">
            <v>13872</v>
          </cell>
          <cell r="AN77">
            <v>492226756</v>
          </cell>
          <cell r="AO77">
            <v>150684014</v>
          </cell>
          <cell r="AP77">
            <v>7854</v>
          </cell>
          <cell r="AQ77">
            <v>276966653</v>
          </cell>
          <cell r="AR77">
            <v>84545572</v>
          </cell>
          <cell r="AS77">
            <v>3675</v>
          </cell>
          <cell r="AT77">
            <v>137145399</v>
          </cell>
          <cell r="AU77">
            <v>39192693</v>
          </cell>
          <cell r="AV77">
            <v>1616</v>
          </cell>
          <cell r="AW77">
            <v>64214184</v>
          </cell>
          <cell r="AX77">
            <v>17270324</v>
          </cell>
          <cell r="AY77">
            <v>952</v>
          </cell>
          <cell r="AZ77">
            <v>40131702</v>
          </cell>
          <cell r="BA77">
            <v>9441479</v>
          </cell>
          <cell r="BB77">
            <v>356</v>
          </cell>
          <cell r="BC77">
            <v>15020396</v>
          </cell>
          <cell r="BD77">
            <v>4185547</v>
          </cell>
          <cell r="BE77">
            <v>150</v>
          </cell>
          <cell r="BF77">
            <v>6969622</v>
          </cell>
          <cell r="BG77">
            <v>1761401</v>
          </cell>
        </row>
        <row r="78">
          <cell r="F78">
            <v>7292</v>
          </cell>
          <cell r="G78">
            <v>156656564</v>
          </cell>
          <cell r="H78">
            <v>69136599</v>
          </cell>
          <cell r="I78">
            <v>49216</v>
          </cell>
          <cell r="J78">
            <v>938501135</v>
          </cell>
          <cell r="K78">
            <v>373349702</v>
          </cell>
          <cell r="L78">
            <v>47879</v>
          </cell>
          <cell r="M78">
            <v>922342447</v>
          </cell>
          <cell r="N78">
            <v>353198721</v>
          </cell>
          <cell r="O78">
            <v>36637</v>
          </cell>
          <cell r="P78">
            <v>740287805</v>
          </cell>
          <cell r="Q78">
            <v>271440066</v>
          </cell>
          <cell r="R78">
            <v>25965</v>
          </cell>
          <cell r="S78">
            <v>596207840</v>
          </cell>
          <cell r="T78">
            <v>189951606</v>
          </cell>
          <cell r="U78">
            <v>27099</v>
          </cell>
          <cell r="V78">
            <v>598571707</v>
          </cell>
          <cell r="W78">
            <v>229786623</v>
          </cell>
          <cell r="X78">
            <v>37194</v>
          </cell>
          <cell r="Y78">
            <v>838220627</v>
          </cell>
          <cell r="Z78">
            <v>311817741</v>
          </cell>
          <cell r="AA78">
            <v>40360</v>
          </cell>
          <cell r="AB78">
            <v>967583099</v>
          </cell>
          <cell r="AC78">
            <v>339017941</v>
          </cell>
          <cell r="AD78">
            <v>36505</v>
          </cell>
          <cell r="AE78">
            <v>904350887</v>
          </cell>
          <cell r="AF78">
            <v>311895665</v>
          </cell>
          <cell r="AG78">
            <v>32414</v>
          </cell>
          <cell r="AH78">
            <v>840785982</v>
          </cell>
          <cell r="AI78">
            <v>278329087</v>
          </cell>
          <cell r="AJ78">
            <v>22795</v>
          </cell>
          <cell r="AK78">
            <v>579880870</v>
          </cell>
          <cell r="AL78">
            <v>187772623</v>
          </cell>
          <cell r="AM78">
            <v>15057</v>
          </cell>
          <cell r="AN78">
            <v>407763299</v>
          </cell>
          <cell r="AO78">
            <v>122128656</v>
          </cell>
          <cell r="AP78">
            <v>7388</v>
          </cell>
          <cell r="AQ78">
            <v>191872779</v>
          </cell>
          <cell r="AR78">
            <v>61556300</v>
          </cell>
          <cell r="AS78">
            <v>3020</v>
          </cell>
          <cell r="AT78">
            <v>82160677</v>
          </cell>
          <cell r="AU78">
            <v>24954702</v>
          </cell>
          <cell r="AV78">
            <v>953</v>
          </cell>
          <cell r="AW78">
            <v>25943297</v>
          </cell>
          <cell r="AX78">
            <v>8178236</v>
          </cell>
          <cell r="AY78">
            <v>411</v>
          </cell>
          <cell r="AZ78">
            <v>11590660</v>
          </cell>
          <cell r="BA78">
            <v>4279264</v>
          </cell>
          <cell r="BB78">
            <v>213</v>
          </cell>
          <cell r="BC78">
            <v>6535257</v>
          </cell>
          <cell r="BD78">
            <v>1769255</v>
          </cell>
          <cell r="BE78">
            <v>67</v>
          </cell>
          <cell r="BF78">
            <v>1397652</v>
          </cell>
          <cell r="BG78">
            <v>676061</v>
          </cell>
        </row>
        <row r="79">
          <cell r="F79">
            <v>94</v>
          </cell>
          <cell r="G79">
            <v>1901075</v>
          </cell>
          <cell r="H79">
            <v>930850</v>
          </cell>
          <cell r="I79">
            <v>1486</v>
          </cell>
          <cell r="J79">
            <v>33742685</v>
          </cell>
          <cell r="K79">
            <v>15253610</v>
          </cell>
          <cell r="L79">
            <v>1364</v>
          </cell>
          <cell r="M79">
            <v>34189544</v>
          </cell>
          <cell r="N79">
            <v>14292885</v>
          </cell>
          <cell r="O79">
            <v>1014</v>
          </cell>
          <cell r="P79">
            <v>32619369</v>
          </cell>
          <cell r="Q79">
            <v>12952912</v>
          </cell>
          <cell r="R79">
            <v>467</v>
          </cell>
          <cell r="S79">
            <v>16469783</v>
          </cell>
          <cell r="T79">
            <v>6055719</v>
          </cell>
          <cell r="U79">
            <v>328</v>
          </cell>
          <cell r="V79">
            <v>11162846</v>
          </cell>
          <cell r="W79">
            <v>5349050</v>
          </cell>
          <cell r="X79">
            <v>410</v>
          </cell>
          <cell r="Y79">
            <v>12102829</v>
          </cell>
          <cell r="Z79">
            <v>5600161</v>
          </cell>
          <cell r="AA79">
            <v>379</v>
          </cell>
          <cell r="AB79">
            <v>12002080</v>
          </cell>
          <cell r="AC79">
            <v>5210068</v>
          </cell>
          <cell r="AD79">
            <v>360</v>
          </cell>
          <cell r="AE79">
            <v>11346629</v>
          </cell>
          <cell r="AF79">
            <v>4581705</v>
          </cell>
          <cell r="AG79">
            <v>376</v>
          </cell>
          <cell r="AH79">
            <v>13081925</v>
          </cell>
          <cell r="AI79">
            <v>4627011</v>
          </cell>
          <cell r="AJ79">
            <v>234</v>
          </cell>
          <cell r="AK79">
            <v>8547588</v>
          </cell>
          <cell r="AL79">
            <v>3048859</v>
          </cell>
          <cell r="AM79">
            <v>210</v>
          </cell>
          <cell r="AN79">
            <v>7474297</v>
          </cell>
          <cell r="AO79">
            <v>2350191</v>
          </cell>
          <cell r="AP79">
            <v>101</v>
          </cell>
          <cell r="AQ79">
            <v>3347623</v>
          </cell>
          <cell r="AR79">
            <v>1256214</v>
          </cell>
          <cell r="AS79">
            <v>30</v>
          </cell>
          <cell r="AT79">
            <v>1140891</v>
          </cell>
          <cell r="AU79">
            <v>385170</v>
          </cell>
          <cell r="AV79">
            <v>28</v>
          </cell>
          <cell r="AW79">
            <v>633120</v>
          </cell>
          <cell r="AX79">
            <v>275838</v>
          </cell>
          <cell r="AY79">
            <v>14</v>
          </cell>
          <cell r="AZ79">
            <v>537346</v>
          </cell>
          <cell r="BA79">
            <v>118787</v>
          </cell>
          <cell r="BB79">
            <v>3</v>
          </cell>
          <cell r="BC79">
            <v>134970</v>
          </cell>
          <cell r="BD79">
            <v>16530</v>
          </cell>
          <cell r="BE79">
            <v>8</v>
          </cell>
          <cell r="BF79">
            <v>235533</v>
          </cell>
          <cell r="BG79">
            <v>94118</v>
          </cell>
        </row>
        <row r="80">
          <cell r="F80">
            <v>13</v>
          </cell>
          <cell r="G80">
            <v>130524</v>
          </cell>
          <cell r="H80">
            <v>52831</v>
          </cell>
          <cell r="I80">
            <v>40</v>
          </cell>
          <cell r="J80">
            <v>430431</v>
          </cell>
          <cell r="K80">
            <v>193719</v>
          </cell>
          <cell r="L80">
            <v>88</v>
          </cell>
          <cell r="M80">
            <v>638123</v>
          </cell>
          <cell r="N80">
            <v>275854</v>
          </cell>
          <cell r="O80">
            <v>26</v>
          </cell>
          <cell r="P80">
            <v>132059</v>
          </cell>
          <cell r="Q80">
            <v>73904</v>
          </cell>
          <cell r="R80">
            <v>8</v>
          </cell>
          <cell r="S80">
            <v>92460</v>
          </cell>
          <cell r="T80">
            <v>20020</v>
          </cell>
          <cell r="U80">
            <v>3</v>
          </cell>
          <cell r="V80">
            <v>28800</v>
          </cell>
          <cell r="W80">
            <v>18207</v>
          </cell>
          <cell r="X80">
            <v>18</v>
          </cell>
          <cell r="Y80">
            <v>165364</v>
          </cell>
          <cell r="Z80">
            <v>76077</v>
          </cell>
          <cell r="AA80">
            <v>7</v>
          </cell>
          <cell r="AB80">
            <v>64444</v>
          </cell>
          <cell r="AC80">
            <v>45291</v>
          </cell>
          <cell r="AD80">
            <v>33</v>
          </cell>
          <cell r="AE80">
            <v>189211</v>
          </cell>
          <cell r="AF80">
            <v>108894</v>
          </cell>
          <cell r="AG80">
            <v>14</v>
          </cell>
          <cell r="AH80">
            <v>147570</v>
          </cell>
          <cell r="AI80">
            <v>51809</v>
          </cell>
          <cell r="AJ80">
            <v>8</v>
          </cell>
          <cell r="AK80">
            <v>91265</v>
          </cell>
          <cell r="AL80">
            <v>37945</v>
          </cell>
          <cell r="AM80">
            <v>13</v>
          </cell>
          <cell r="AN80">
            <v>139263</v>
          </cell>
          <cell r="AO80">
            <v>47790</v>
          </cell>
          <cell r="AP80">
            <v>15</v>
          </cell>
          <cell r="AQ80">
            <v>163484</v>
          </cell>
          <cell r="AR80">
            <v>94350</v>
          </cell>
          <cell r="AS80">
            <v>1</v>
          </cell>
          <cell r="AT80">
            <v>2327</v>
          </cell>
          <cell r="AU80">
            <v>1513</v>
          </cell>
          <cell r="AV80">
            <v>7</v>
          </cell>
          <cell r="AW80">
            <v>141716</v>
          </cell>
          <cell r="AX80">
            <v>32241</v>
          </cell>
          <cell r="AY80">
            <v>1</v>
          </cell>
          <cell r="AZ80">
            <v>252000</v>
          </cell>
          <cell r="BA80">
            <v>240971</v>
          </cell>
          <cell r="BB80">
            <v>1</v>
          </cell>
          <cell r="BC80">
            <v>3296</v>
          </cell>
          <cell r="BD80">
            <v>2307</v>
          </cell>
          <cell r="BE80">
            <v>0</v>
          </cell>
          <cell r="BF80">
            <v>0</v>
          </cell>
          <cell r="BG80">
            <v>0</v>
          </cell>
        </row>
        <row r="81">
          <cell r="F81">
            <v>2704</v>
          </cell>
          <cell r="G81">
            <v>124330393</v>
          </cell>
          <cell r="H81">
            <v>86794975</v>
          </cell>
          <cell r="I81">
            <v>3404</v>
          </cell>
          <cell r="J81">
            <v>128449152</v>
          </cell>
          <cell r="K81">
            <v>82648157</v>
          </cell>
          <cell r="L81">
            <v>2758</v>
          </cell>
          <cell r="M81">
            <v>104230264</v>
          </cell>
          <cell r="N81">
            <v>69704048</v>
          </cell>
          <cell r="O81">
            <v>2620</v>
          </cell>
          <cell r="P81">
            <v>102223594</v>
          </cell>
          <cell r="Q81">
            <v>68364353</v>
          </cell>
          <cell r="R81">
            <v>1893</v>
          </cell>
          <cell r="S81">
            <v>65405845</v>
          </cell>
          <cell r="T81">
            <v>44996311</v>
          </cell>
          <cell r="U81">
            <v>2341</v>
          </cell>
          <cell r="V81">
            <v>82849625</v>
          </cell>
          <cell r="W81">
            <v>58028180</v>
          </cell>
          <cell r="X81">
            <v>2966</v>
          </cell>
          <cell r="Y81">
            <v>122003994</v>
          </cell>
          <cell r="Z81">
            <v>85539874</v>
          </cell>
          <cell r="AA81">
            <v>3360</v>
          </cell>
          <cell r="AB81">
            <v>137373797</v>
          </cell>
          <cell r="AC81">
            <v>96253857</v>
          </cell>
          <cell r="AD81">
            <v>3665</v>
          </cell>
          <cell r="AE81">
            <v>151819534</v>
          </cell>
          <cell r="AF81">
            <v>105618572</v>
          </cell>
          <cell r="AG81">
            <v>3808</v>
          </cell>
          <cell r="AH81">
            <v>164181448</v>
          </cell>
          <cell r="AI81">
            <v>106953340</v>
          </cell>
          <cell r="AJ81">
            <v>3849</v>
          </cell>
          <cell r="AK81">
            <v>162910889</v>
          </cell>
          <cell r="AL81">
            <v>109928083</v>
          </cell>
          <cell r="AM81">
            <v>3219</v>
          </cell>
          <cell r="AN81">
            <v>142657524</v>
          </cell>
          <cell r="AO81">
            <v>91492183</v>
          </cell>
          <cell r="AP81">
            <v>2517</v>
          </cell>
          <cell r="AQ81">
            <v>112203461</v>
          </cell>
          <cell r="AR81">
            <v>74168813</v>
          </cell>
          <cell r="AS81">
            <v>1492</v>
          </cell>
          <cell r="AT81">
            <v>59104495</v>
          </cell>
          <cell r="AU81">
            <v>38137375</v>
          </cell>
          <cell r="AV81">
            <v>934</v>
          </cell>
          <cell r="AW81">
            <v>39646669</v>
          </cell>
          <cell r="AX81">
            <v>25169373</v>
          </cell>
          <cell r="AY81">
            <v>761</v>
          </cell>
          <cell r="AZ81">
            <v>32824993</v>
          </cell>
          <cell r="BA81">
            <v>20287365</v>
          </cell>
          <cell r="BB81">
            <v>420</v>
          </cell>
          <cell r="BC81">
            <v>16302704</v>
          </cell>
          <cell r="BD81">
            <v>9996883</v>
          </cell>
          <cell r="BE81">
            <v>191</v>
          </cell>
          <cell r="BF81">
            <v>8561621</v>
          </cell>
          <cell r="BG81">
            <v>4965646</v>
          </cell>
        </row>
        <row r="82">
          <cell r="F82">
            <v>4660</v>
          </cell>
          <cell r="G82">
            <v>32854468</v>
          </cell>
          <cell r="H82">
            <v>21010984</v>
          </cell>
          <cell r="I82">
            <v>11183</v>
          </cell>
          <cell r="J82">
            <v>64830100</v>
          </cell>
          <cell r="K82">
            <v>35390316</v>
          </cell>
          <cell r="L82">
            <v>9587</v>
          </cell>
          <cell r="M82">
            <v>48438396</v>
          </cell>
          <cell r="N82">
            <v>31855684</v>
          </cell>
          <cell r="O82">
            <v>11554</v>
          </cell>
          <cell r="P82">
            <v>68734675</v>
          </cell>
          <cell r="Q82">
            <v>45522293</v>
          </cell>
          <cell r="R82">
            <v>14612</v>
          </cell>
          <cell r="S82">
            <v>111257241</v>
          </cell>
          <cell r="T82">
            <v>75748940</v>
          </cell>
          <cell r="U82">
            <v>17245</v>
          </cell>
          <cell r="V82">
            <v>147802054</v>
          </cell>
          <cell r="W82">
            <v>103970923</v>
          </cell>
          <cell r="X82">
            <v>18589</v>
          </cell>
          <cell r="Y82">
            <v>177468524</v>
          </cell>
          <cell r="Z82">
            <v>123699693</v>
          </cell>
          <cell r="AA82">
            <v>17536</v>
          </cell>
          <cell r="AB82">
            <v>161950882</v>
          </cell>
          <cell r="AC82">
            <v>109816177</v>
          </cell>
          <cell r="AD82">
            <v>17926</v>
          </cell>
          <cell r="AE82">
            <v>153685165</v>
          </cell>
          <cell r="AF82">
            <v>102591415</v>
          </cell>
          <cell r="AG82">
            <v>21648</v>
          </cell>
          <cell r="AH82">
            <v>176396144</v>
          </cell>
          <cell r="AI82">
            <v>116440322</v>
          </cell>
          <cell r="AJ82">
            <v>20399</v>
          </cell>
          <cell r="AK82">
            <v>169177959</v>
          </cell>
          <cell r="AL82">
            <v>111182913</v>
          </cell>
          <cell r="AM82">
            <v>18618</v>
          </cell>
          <cell r="AN82">
            <v>158301149</v>
          </cell>
          <cell r="AO82">
            <v>102959077</v>
          </cell>
          <cell r="AP82">
            <v>15352</v>
          </cell>
          <cell r="AQ82">
            <v>135206249</v>
          </cell>
          <cell r="AR82">
            <v>88198112</v>
          </cell>
          <cell r="AS82">
            <v>10061</v>
          </cell>
          <cell r="AT82">
            <v>93469408</v>
          </cell>
          <cell r="AU82">
            <v>58580173</v>
          </cell>
          <cell r="AV82">
            <v>6880</v>
          </cell>
          <cell r="AW82">
            <v>66067751</v>
          </cell>
          <cell r="AX82">
            <v>39253932</v>
          </cell>
          <cell r="AY82">
            <v>5482</v>
          </cell>
          <cell r="AZ82">
            <v>53168854</v>
          </cell>
          <cell r="BA82">
            <v>31308893</v>
          </cell>
          <cell r="BB82">
            <v>2368</v>
          </cell>
          <cell r="BC82">
            <v>22918041</v>
          </cell>
          <cell r="BD82">
            <v>13640298</v>
          </cell>
          <cell r="BE82">
            <v>1037</v>
          </cell>
          <cell r="BF82">
            <v>10399349</v>
          </cell>
          <cell r="BG82">
            <v>6077066</v>
          </cell>
        </row>
        <row r="83">
          <cell r="F83">
            <v>39470</v>
          </cell>
          <cell r="G83">
            <v>550193884</v>
          </cell>
          <cell r="H83">
            <v>159766160</v>
          </cell>
          <cell r="I83">
            <v>59142</v>
          </cell>
          <cell r="J83">
            <v>761926962</v>
          </cell>
          <cell r="K83">
            <v>222231120</v>
          </cell>
          <cell r="L83">
            <v>11057</v>
          </cell>
          <cell r="M83">
            <v>137963268</v>
          </cell>
          <cell r="N83">
            <v>51443051</v>
          </cell>
          <cell r="O83">
            <v>5946</v>
          </cell>
          <cell r="P83">
            <v>81393079</v>
          </cell>
          <cell r="Q83">
            <v>34585132</v>
          </cell>
          <cell r="R83">
            <v>3858</v>
          </cell>
          <cell r="S83">
            <v>52223827</v>
          </cell>
          <cell r="T83">
            <v>26661852</v>
          </cell>
          <cell r="U83">
            <v>4084</v>
          </cell>
          <cell r="V83">
            <v>59712449</v>
          </cell>
          <cell r="W83">
            <v>32599513</v>
          </cell>
          <cell r="X83">
            <v>6632</v>
          </cell>
          <cell r="Y83">
            <v>98984882</v>
          </cell>
          <cell r="Z83">
            <v>47530082</v>
          </cell>
          <cell r="AA83">
            <v>11172</v>
          </cell>
          <cell r="AB83">
            <v>167642596</v>
          </cell>
          <cell r="AC83">
            <v>65544300</v>
          </cell>
          <cell r="AD83">
            <v>12026</v>
          </cell>
          <cell r="AE83">
            <v>183206621</v>
          </cell>
          <cell r="AF83">
            <v>73890947</v>
          </cell>
          <cell r="AG83">
            <v>8490</v>
          </cell>
          <cell r="AH83">
            <v>125708932</v>
          </cell>
          <cell r="AI83">
            <v>55666780</v>
          </cell>
          <cell r="AJ83">
            <v>6946</v>
          </cell>
          <cell r="AK83">
            <v>100382314</v>
          </cell>
          <cell r="AL83">
            <v>47514039</v>
          </cell>
          <cell r="AM83">
            <v>6052</v>
          </cell>
          <cell r="AN83">
            <v>85123415</v>
          </cell>
          <cell r="AO83">
            <v>44344851</v>
          </cell>
          <cell r="AP83">
            <v>4785</v>
          </cell>
          <cell r="AQ83">
            <v>69225036</v>
          </cell>
          <cell r="AR83">
            <v>35640636</v>
          </cell>
          <cell r="AS83">
            <v>3214</v>
          </cell>
          <cell r="AT83">
            <v>51715137</v>
          </cell>
          <cell r="AU83">
            <v>24230607</v>
          </cell>
          <cell r="AV83">
            <v>2940</v>
          </cell>
          <cell r="AW83">
            <v>50168072</v>
          </cell>
          <cell r="AX83">
            <v>23536976</v>
          </cell>
          <cell r="AY83">
            <v>1564</v>
          </cell>
          <cell r="AZ83">
            <v>24591613</v>
          </cell>
          <cell r="BA83">
            <v>12463996</v>
          </cell>
          <cell r="BB83">
            <v>1044</v>
          </cell>
          <cell r="BC83">
            <v>16577372</v>
          </cell>
          <cell r="BD83">
            <v>7898740</v>
          </cell>
          <cell r="BE83">
            <v>509</v>
          </cell>
          <cell r="BF83">
            <v>16374038</v>
          </cell>
          <cell r="BG83">
            <v>11461453</v>
          </cell>
        </row>
        <row r="84">
          <cell r="F84">
            <v>715</v>
          </cell>
          <cell r="G84">
            <v>18530811</v>
          </cell>
          <cell r="H84">
            <v>9588348</v>
          </cell>
          <cell r="I84">
            <v>1137</v>
          </cell>
          <cell r="J84">
            <v>29354273</v>
          </cell>
          <cell r="K84">
            <v>13404857</v>
          </cell>
          <cell r="L84">
            <v>2013</v>
          </cell>
          <cell r="M84">
            <v>44540437</v>
          </cell>
          <cell r="N84">
            <v>22554844</v>
          </cell>
          <cell r="O84">
            <v>3319</v>
          </cell>
          <cell r="P84">
            <v>75723289</v>
          </cell>
          <cell r="Q84">
            <v>40044625</v>
          </cell>
          <cell r="R84">
            <v>2772</v>
          </cell>
          <cell r="S84">
            <v>54317364</v>
          </cell>
          <cell r="T84">
            <v>29712836</v>
          </cell>
          <cell r="U84">
            <v>3178</v>
          </cell>
          <cell r="V84">
            <v>61311661</v>
          </cell>
          <cell r="W84">
            <v>37489940</v>
          </cell>
          <cell r="X84">
            <v>3393</v>
          </cell>
          <cell r="Y84">
            <v>68766651</v>
          </cell>
          <cell r="Z84">
            <v>38241394</v>
          </cell>
          <cell r="AA84">
            <v>3112</v>
          </cell>
          <cell r="AB84">
            <v>63320123</v>
          </cell>
          <cell r="AC84">
            <v>33751017</v>
          </cell>
          <cell r="AD84">
            <v>3391</v>
          </cell>
          <cell r="AE84">
            <v>73366458</v>
          </cell>
          <cell r="AF84">
            <v>35618076</v>
          </cell>
          <cell r="AG84">
            <v>3111</v>
          </cell>
          <cell r="AH84">
            <v>66293026</v>
          </cell>
          <cell r="AI84">
            <v>33953181</v>
          </cell>
          <cell r="AJ84">
            <v>2505</v>
          </cell>
          <cell r="AK84">
            <v>62232364</v>
          </cell>
          <cell r="AL84">
            <v>30354136</v>
          </cell>
          <cell r="AM84">
            <v>2651</v>
          </cell>
          <cell r="AN84">
            <v>57702867</v>
          </cell>
          <cell r="AO84">
            <v>27709917</v>
          </cell>
          <cell r="AP84">
            <v>2006</v>
          </cell>
          <cell r="AQ84">
            <v>47526273</v>
          </cell>
          <cell r="AR84">
            <v>24936799</v>
          </cell>
          <cell r="AS84">
            <v>1062</v>
          </cell>
          <cell r="AT84">
            <v>29717945</v>
          </cell>
          <cell r="AU84">
            <v>13470667</v>
          </cell>
          <cell r="AV84">
            <v>685</v>
          </cell>
          <cell r="AW84">
            <v>17863076</v>
          </cell>
          <cell r="AX84">
            <v>7777169</v>
          </cell>
          <cell r="AY84">
            <v>496</v>
          </cell>
          <cell r="AZ84">
            <v>15326480</v>
          </cell>
          <cell r="BA84">
            <v>6800946</v>
          </cell>
          <cell r="BB84">
            <v>296</v>
          </cell>
          <cell r="BC84">
            <v>7139493</v>
          </cell>
          <cell r="BD84">
            <v>3347584</v>
          </cell>
          <cell r="BE84">
            <v>177</v>
          </cell>
          <cell r="BF84">
            <v>4431059</v>
          </cell>
          <cell r="BG84">
            <v>2170830</v>
          </cell>
        </row>
        <row r="85">
          <cell r="F85">
            <v>22586</v>
          </cell>
          <cell r="G85">
            <v>368104410</v>
          </cell>
          <cell r="H85">
            <v>254098208</v>
          </cell>
          <cell r="I85">
            <v>17418</v>
          </cell>
          <cell r="J85">
            <v>298463488</v>
          </cell>
          <cell r="K85">
            <v>174057461</v>
          </cell>
          <cell r="L85">
            <v>17209</v>
          </cell>
          <cell r="M85">
            <v>331203476</v>
          </cell>
          <cell r="N85">
            <v>208563860</v>
          </cell>
          <cell r="O85">
            <v>15140</v>
          </cell>
          <cell r="P85">
            <v>318551103</v>
          </cell>
          <cell r="Q85">
            <v>208815172</v>
          </cell>
          <cell r="R85">
            <v>10685</v>
          </cell>
          <cell r="S85">
            <v>211457591</v>
          </cell>
          <cell r="T85">
            <v>141390213</v>
          </cell>
          <cell r="U85">
            <v>13790</v>
          </cell>
          <cell r="V85">
            <v>270152115</v>
          </cell>
          <cell r="W85">
            <v>191437390</v>
          </cell>
          <cell r="X85">
            <v>19117</v>
          </cell>
          <cell r="Y85">
            <v>390667219</v>
          </cell>
          <cell r="Z85">
            <v>266733844</v>
          </cell>
          <cell r="AA85">
            <v>23479</v>
          </cell>
          <cell r="AB85">
            <v>510958195</v>
          </cell>
          <cell r="AC85">
            <v>332967927</v>
          </cell>
          <cell r="AD85">
            <v>27280</v>
          </cell>
          <cell r="AE85">
            <v>661860740</v>
          </cell>
          <cell r="AF85">
            <v>432350240</v>
          </cell>
          <cell r="AG85">
            <v>30583</v>
          </cell>
          <cell r="AH85">
            <v>807266647</v>
          </cell>
          <cell r="AI85">
            <v>515765890</v>
          </cell>
          <cell r="AJ85">
            <v>29547</v>
          </cell>
          <cell r="AK85">
            <v>832054727</v>
          </cell>
          <cell r="AL85">
            <v>537181367</v>
          </cell>
          <cell r="AM85">
            <v>29604</v>
          </cell>
          <cell r="AN85">
            <v>860775464</v>
          </cell>
          <cell r="AO85">
            <v>558824472</v>
          </cell>
          <cell r="AP85">
            <v>24927</v>
          </cell>
          <cell r="AQ85">
            <v>827661177</v>
          </cell>
          <cell r="AR85">
            <v>533209854</v>
          </cell>
          <cell r="AS85">
            <v>17461</v>
          </cell>
          <cell r="AT85">
            <v>583713325</v>
          </cell>
          <cell r="AU85">
            <v>374576224</v>
          </cell>
          <cell r="AV85">
            <v>10924</v>
          </cell>
          <cell r="AW85">
            <v>385402256</v>
          </cell>
          <cell r="AX85">
            <v>241852638</v>
          </cell>
          <cell r="AY85">
            <v>8610</v>
          </cell>
          <cell r="AZ85">
            <v>304545247</v>
          </cell>
          <cell r="BA85">
            <v>199609059</v>
          </cell>
          <cell r="BB85">
            <v>6294</v>
          </cell>
          <cell r="BC85">
            <v>182367644</v>
          </cell>
          <cell r="BD85">
            <v>111968971</v>
          </cell>
          <cell r="BE85">
            <v>2377</v>
          </cell>
          <cell r="BF85">
            <v>87764342</v>
          </cell>
          <cell r="BG85">
            <v>60213111</v>
          </cell>
        </row>
        <row r="86">
          <cell r="F86">
            <v>715</v>
          </cell>
          <cell r="G86">
            <v>40625499</v>
          </cell>
          <cell r="H86">
            <v>24587161</v>
          </cell>
          <cell r="I86">
            <v>677</v>
          </cell>
          <cell r="J86">
            <v>37479264</v>
          </cell>
          <cell r="K86">
            <v>13530452</v>
          </cell>
          <cell r="L86">
            <v>440</v>
          </cell>
          <cell r="M86">
            <v>20498272</v>
          </cell>
          <cell r="N86">
            <v>12366787</v>
          </cell>
          <cell r="O86">
            <v>1786</v>
          </cell>
          <cell r="P86">
            <v>57262830</v>
          </cell>
          <cell r="Q86">
            <v>37530343</v>
          </cell>
          <cell r="R86">
            <v>3063</v>
          </cell>
          <cell r="S86">
            <v>97749872</v>
          </cell>
          <cell r="T86">
            <v>66234150</v>
          </cell>
          <cell r="U86">
            <v>5121</v>
          </cell>
          <cell r="V86">
            <v>157856345</v>
          </cell>
          <cell r="W86">
            <v>114199299</v>
          </cell>
          <cell r="X86">
            <v>6900</v>
          </cell>
          <cell r="Y86">
            <v>231193762</v>
          </cell>
          <cell r="Z86">
            <v>161535710</v>
          </cell>
          <cell r="AA86">
            <v>7083</v>
          </cell>
          <cell r="AB86">
            <v>249608586</v>
          </cell>
          <cell r="AC86">
            <v>166101543</v>
          </cell>
          <cell r="AD86">
            <v>7235</v>
          </cell>
          <cell r="AE86">
            <v>261330057</v>
          </cell>
          <cell r="AF86">
            <v>173556211</v>
          </cell>
          <cell r="AG86">
            <v>6984</v>
          </cell>
          <cell r="AH86">
            <v>270398102</v>
          </cell>
          <cell r="AI86">
            <v>171647286</v>
          </cell>
          <cell r="AJ86">
            <v>6377</v>
          </cell>
          <cell r="AK86">
            <v>267201823</v>
          </cell>
          <cell r="AL86">
            <v>168429976</v>
          </cell>
          <cell r="AM86">
            <v>5758</v>
          </cell>
          <cell r="AN86">
            <v>252587642</v>
          </cell>
          <cell r="AO86">
            <v>160424612</v>
          </cell>
          <cell r="AP86">
            <v>4781</v>
          </cell>
          <cell r="AQ86">
            <v>227283437</v>
          </cell>
          <cell r="AR86">
            <v>140972923</v>
          </cell>
          <cell r="AS86">
            <v>2916</v>
          </cell>
          <cell r="AT86">
            <v>157368896</v>
          </cell>
          <cell r="AU86">
            <v>97842372</v>
          </cell>
          <cell r="AV86">
            <v>1649</v>
          </cell>
          <cell r="AW86">
            <v>84983231</v>
          </cell>
          <cell r="AX86">
            <v>51394454</v>
          </cell>
          <cell r="AY86">
            <v>1191</v>
          </cell>
          <cell r="AZ86">
            <v>68832813</v>
          </cell>
          <cell r="BA86">
            <v>40699956</v>
          </cell>
          <cell r="BB86">
            <v>565</v>
          </cell>
          <cell r="BC86">
            <v>33179236</v>
          </cell>
          <cell r="BD86">
            <v>20786163</v>
          </cell>
          <cell r="BE86">
            <v>288</v>
          </cell>
          <cell r="BF86">
            <v>17210554</v>
          </cell>
          <cell r="BG86">
            <v>9615029</v>
          </cell>
        </row>
        <row r="87">
          <cell r="F87">
            <v>720</v>
          </cell>
          <cell r="G87">
            <v>17730272</v>
          </cell>
          <cell r="H87">
            <v>8065409</v>
          </cell>
          <cell r="I87">
            <v>312</v>
          </cell>
          <cell r="J87">
            <v>15312092</v>
          </cell>
          <cell r="K87">
            <v>4478225</v>
          </cell>
          <cell r="L87">
            <v>121</v>
          </cell>
          <cell r="M87">
            <v>5597341</v>
          </cell>
          <cell r="N87">
            <v>2216563</v>
          </cell>
          <cell r="O87">
            <v>128</v>
          </cell>
          <cell r="P87">
            <v>10090051</v>
          </cell>
          <cell r="Q87">
            <v>6811966</v>
          </cell>
          <cell r="R87">
            <v>240</v>
          </cell>
          <cell r="S87">
            <v>41967682</v>
          </cell>
          <cell r="T87">
            <v>34158623</v>
          </cell>
          <cell r="U87">
            <v>363</v>
          </cell>
          <cell r="V87">
            <v>31735975</v>
          </cell>
          <cell r="W87">
            <v>25181679</v>
          </cell>
          <cell r="X87">
            <v>523</v>
          </cell>
          <cell r="Y87">
            <v>85690995</v>
          </cell>
          <cell r="Z87">
            <v>68326676</v>
          </cell>
          <cell r="AA87">
            <v>781</v>
          </cell>
          <cell r="AB87">
            <v>126212375</v>
          </cell>
          <cell r="AC87">
            <v>103921386</v>
          </cell>
          <cell r="AD87">
            <v>1402</v>
          </cell>
          <cell r="AE87">
            <v>188720035</v>
          </cell>
          <cell r="AF87">
            <v>157719667</v>
          </cell>
          <cell r="AG87">
            <v>1994</v>
          </cell>
          <cell r="AH87">
            <v>192558873</v>
          </cell>
          <cell r="AI87">
            <v>151103627</v>
          </cell>
          <cell r="AJ87">
            <v>2122</v>
          </cell>
          <cell r="AK87">
            <v>280114387</v>
          </cell>
          <cell r="AL87">
            <v>214634500</v>
          </cell>
          <cell r="AM87">
            <v>3237</v>
          </cell>
          <cell r="AN87">
            <v>296557908</v>
          </cell>
          <cell r="AO87">
            <v>234572137</v>
          </cell>
          <cell r="AP87">
            <v>4351</v>
          </cell>
          <cell r="AQ87">
            <v>393294032</v>
          </cell>
          <cell r="AR87">
            <v>309016191</v>
          </cell>
          <cell r="AS87">
            <v>2812</v>
          </cell>
          <cell r="AT87">
            <v>356303771</v>
          </cell>
          <cell r="AU87">
            <v>281354783</v>
          </cell>
          <cell r="AV87">
            <v>2284</v>
          </cell>
          <cell r="AW87">
            <v>263120394</v>
          </cell>
          <cell r="AX87">
            <v>201106279</v>
          </cell>
          <cell r="AY87">
            <v>1726</v>
          </cell>
          <cell r="AZ87">
            <v>204220765</v>
          </cell>
          <cell r="BA87">
            <v>158142584</v>
          </cell>
          <cell r="BB87">
            <v>759</v>
          </cell>
          <cell r="BC87">
            <v>122361132</v>
          </cell>
          <cell r="BD87">
            <v>95269060</v>
          </cell>
          <cell r="BE87">
            <v>531</v>
          </cell>
          <cell r="BF87">
            <v>86391894</v>
          </cell>
          <cell r="BG87">
            <v>70310061</v>
          </cell>
        </row>
        <row r="90">
          <cell r="F90">
            <v>999</v>
          </cell>
          <cell r="G90">
            <v>47520610</v>
          </cell>
          <cell r="H90">
            <v>26390527</v>
          </cell>
          <cell r="I90">
            <v>2031</v>
          </cell>
          <cell r="J90">
            <v>89982917</v>
          </cell>
          <cell r="K90">
            <v>48066613</v>
          </cell>
          <cell r="L90">
            <v>3456</v>
          </cell>
          <cell r="M90">
            <v>131451508</v>
          </cell>
          <cell r="N90">
            <v>76266677</v>
          </cell>
          <cell r="O90">
            <v>2303</v>
          </cell>
          <cell r="P90">
            <v>75756496</v>
          </cell>
          <cell r="Q90">
            <v>41957502</v>
          </cell>
          <cell r="R90">
            <v>2043</v>
          </cell>
          <cell r="S90">
            <v>53108600</v>
          </cell>
          <cell r="T90">
            <v>32537559</v>
          </cell>
          <cell r="U90">
            <v>2464</v>
          </cell>
          <cell r="V90">
            <v>65000611</v>
          </cell>
          <cell r="W90">
            <v>41128463</v>
          </cell>
          <cell r="X90">
            <v>2542</v>
          </cell>
          <cell r="Y90">
            <v>65161383</v>
          </cell>
          <cell r="Z90">
            <v>39540431</v>
          </cell>
          <cell r="AA90">
            <v>2572</v>
          </cell>
          <cell r="AB90">
            <v>65412984</v>
          </cell>
          <cell r="AC90">
            <v>36972889</v>
          </cell>
          <cell r="AD90">
            <v>2442</v>
          </cell>
          <cell r="AE90">
            <v>59221541</v>
          </cell>
          <cell r="AF90">
            <v>31674199</v>
          </cell>
          <cell r="AG90">
            <v>2238</v>
          </cell>
          <cell r="AH90">
            <v>51994896</v>
          </cell>
          <cell r="AI90">
            <v>27432621</v>
          </cell>
          <cell r="AJ90">
            <v>1857</v>
          </cell>
          <cell r="AK90">
            <v>38673613</v>
          </cell>
          <cell r="AL90">
            <v>19892604</v>
          </cell>
          <cell r="AM90">
            <v>1690</v>
          </cell>
          <cell r="AN90">
            <v>31576228</v>
          </cell>
          <cell r="AO90">
            <v>16275896</v>
          </cell>
          <cell r="AP90">
            <v>1214</v>
          </cell>
          <cell r="AQ90">
            <v>22677973</v>
          </cell>
          <cell r="AR90">
            <v>11746430</v>
          </cell>
          <cell r="AS90">
            <v>651</v>
          </cell>
          <cell r="AT90">
            <v>13190541</v>
          </cell>
          <cell r="AU90">
            <v>6702625</v>
          </cell>
          <cell r="AV90">
            <v>414</v>
          </cell>
          <cell r="AW90">
            <v>8867680</v>
          </cell>
          <cell r="AX90">
            <v>4951922</v>
          </cell>
          <cell r="AY90">
            <v>309</v>
          </cell>
          <cell r="AZ90">
            <v>6612083</v>
          </cell>
          <cell r="BA90">
            <v>3506834</v>
          </cell>
          <cell r="BB90">
            <v>109</v>
          </cell>
          <cell r="BC90">
            <v>3194082</v>
          </cell>
          <cell r="BD90">
            <v>1327131</v>
          </cell>
          <cell r="BE90">
            <v>154</v>
          </cell>
          <cell r="BF90">
            <v>2601698</v>
          </cell>
          <cell r="BG90">
            <v>1234297</v>
          </cell>
        </row>
        <row r="92">
          <cell r="F92">
            <v>125</v>
          </cell>
          <cell r="G92">
            <v>102172021</v>
          </cell>
          <cell r="H92">
            <v>76650530</v>
          </cell>
          <cell r="I92">
            <v>71</v>
          </cell>
          <cell r="J92">
            <v>70416076</v>
          </cell>
          <cell r="K92">
            <v>43571757</v>
          </cell>
          <cell r="L92">
            <v>67</v>
          </cell>
          <cell r="M92">
            <v>82244548</v>
          </cell>
          <cell r="N92">
            <v>52712672</v>
          </cell>
          <cell r="O92">
            <v>93</v>
          </cell>
          <cell r="P92">
            <v>101258084</v>
          </cell>
          <cell r="Q92">
            <v>56280769</v>
          </cell>
          <cell r="R92">
            <v>164</v>
          </cell>
          <cell r="S92">
            <v>144325528</v>
          </cell>
          <cell r="T92">
            <v>90262118</v>
          </cell>
          <cell r="U92">
            <v>267</v>
          </cell>
          <cell r="V92">
            <v>269558565</v>
          </cell>
          <cell r="W92">
            <v>189476063</v>
          </cell>
          <cell r="X92">
            <v>404</v>
          </cell>
          <cell r="Y92">
            <v>375570844</v>
          </cell>
          <cell r="Z92">
            <v>279241762</v>
          </cell>
          <cell r="AA92">
            <v>540</v>
          </cell>
          <cell r="AB92">
            <v>535399501</v>
          </cell>
          <cell r="AC92">
            <v>345532724</v>
          </cell>
          <cell r="AD92">
            <v>533</v>
          </cell>
          <cell r="AE92">
            <v>543938919</v>
          </cell>
          <cell r="AF92">
            <v>330014782</v>
          </cell>
          <cell r="AG92">
            <v>648</v>
          </cell>
          <cell r="AH92">
            <v>574392380</v>
          </cell>
          <cell r="AI92">
            <v>377463002</v>
          </cell>
          <cell r="AJ92">
            <v>552</v>
          </cell>
          <cell r="AK92">
            <v>522605784</v>
          </cell>
          <cell r="AL92">
            <v>280831486</v>
          </cell>
          <cell r="AM92">
            <v>485</v>
          </cell>
          <cell r="AN92">
            <v>459210982</v>
          </cell>
          <cell r="AO92">
            <v>265712179</v>
          </cell>
          <cell r="AP92">
            <v>315</v>
          </cell>
          <cell r="AQ92">
            <v>366541128</v>
          </cell>
          <cell r="AR92">
            <v>222681259</v>
          </cell>
          <cell r="AS92">
            <v>186</v>
          </cell>
          <cell r="AT92">
            <v>190893142</v>
          </cell>
          <cell r="AU92">
            <v>107740063</v>
          </cell>
          <cell r="AV92">
            <v>149</v>
          </cell>
          <cell r="AW92">
            <v>172948779</v>
          </cell>
          <cell r="AX92">
            <v>94774806</v>
          </cell>
          <cell r="AY92">
            <v>74</v>
          </cell>
          <cell r="AZ92">
            <v>96963501</v>
          </cell>
          <cell r="BA92">
            <v>53435888</v>
          </cell>
          <cell r="BB92">
            <v>43</v>
          </cell>
          <cell r="BC92">
            <v>44671551</v>
          </cell>
          <cell r="BD92">
            <v>18452229</v>
          </cell>
          <cell r="BE92">
            <v>19</v>
          </cell>
          <cell r="BF92">
            <v>13517374</v>
          </cell>
          <cell r="BG92">
            <v>6593359</v>
          </cell>
        </row>
        <row r="93">
          <cell r="F93">
            <v>155</v>
          </cell>
          <cell r="G93">
            <v>46944444</v>
          </cell>
          <cell r="H93">
            <v>31858353</v>
          </cell>
          <cell r="I93">
            <v>252</v>
          </cell>
          <cell r="J93">
            <v>88551162</v>
          </cell>
          <cell r="K93">
            <v>33189150</v>
          </cell>
          <cell r="L93">
            <v>153</v>
          </cell>
          <cell r="M93">
            <v>41780807</v>
          </cell>
          <cell r="N93">
            <v>29377160</v>
          </cell>
          <cell r="O93">
            <v>368</v>
          </cell>
          <cell r="P93">
            <v>96380432</v>
          </cell>
          <cell r="Q93">
            <v>66643888</v>
          </cell>
          <cell r="R93">
            <v>900</v>
          </cell>
          <cell r="S93">
            <v>294207439</v>
          </cell>
          <cell r="T93">
            <v>228673895</v>
          </cell>
          <cell r="U93">
            <v>1451</v>
          </cell>
          <cell r="V93">
            <v>511494063</v>
          </cell>
          <cell r="W93">
            <v>418284504</v>
          </cell>
          <cell r="X93">
            <v>1841</v>
          </cell>
          <cell r="Y93">
            <v>650341908</v>
          </cell>
          <cell r="Z93">
            <v>544718735</v>
          </cell>
          <cell r="AA93">
            <v>1700</v>
          </cell>
          <cell r="AB93">
            <v>558863446</v>
          </cell>
          <cell r="AC93">
            <v>454906250</v>
          </cell>
          <cell r="AD93">
            <v>1433</v>
          </cell>
          <cell r="AE93">
            <v>480071049</v>
          </cell>
          <cell r="AF93">
            <v>376510163</v>
          </cell>
          <cell r="AG93">
            <v>1341</v>
          </cell>
          <cell r="AH93">
            <v>446827225</v>
          </cell>
          <cell r="AI93">
            <v>337157995</v>
          </cell>
          <cell r="AJ93">
            <v>1164</v>
          </cell>
          <cell r="AK93">
            <v>410241009</v>
          </cell>
          <cell r="AL93">
            <v>316241347</v>
          </cell>
          <cell r="AM93">
            <v>1058</v>
          </cell>
          <cell r="AN93">
            <v>409169443</v>
          </cell>
          <cell r="AO93">
            <v>297863685</v>
          </cell>
          <cell r="AP93">
            <v>901</v>
          </cell>
          <cell r="AQ93">
            <v>378112898</v>
          </cell>
          <cell r="AR93">
            <v>292405451</v>
          </cell>
          <cell r="AS93">
            <v>705</v>
          </cell>
          <cell r="AT93">
            <v>319712871</v>
          </cell>
          <cell r="AU93">
            <v>250955939</v>
          </cell>
          <cell r="AV93">
            <v>530</v>
          </cell>
          <cell r="AW93">
            <v>259571377</v>
          </cell>
          <cell r="AX93">
            <v>198686476</v>
          </cell>
          <cell r="AY93">
            <v>429</v>
          </cell>
          <cell r="AZ93">
            <v>214366569</v>
          </cell>
          <cell r="BA93">
            <v>164842830</v>
          </cell>
          <cell r="BB93">
            <v>289</v>
          </cell>
          <cell r="BC93">
            <v>145403716</v>
          </cell>
          <cell r="BD93">
            <v>117094896</v>
          </cell>
          <cell r="BE93">
            <v>119</v>
          </cell>
          <cell r="BF93">
            <v>59821194</v>
          </cell>
          <cell r="BG93">
            <v>45622231</v>
          </cell>
        </row>
        <row r="94">
          <cell r="F94">
            <v>2434</v>
          </cell>
          <cell r="G94">
            <v>651949317</v>
          </cell>
          <cell r="H94">
            <v>480013066</v>
          </cell>
          <cell r="I94">
            <v>2917</v>
          </cell>
          <cell r="J94">
            <v>728536509</v>
          </cell>
          <cell r="K94">
            <v>506059729</v>
          </cell>
          <cell r="L94">
            <v>782</v>
          </cell>
          <cell r="M94">
            <v>212918802</v>
          </cell>
          <cell r="N94">
            <v>135775477</v>
          </cell>
          <cell r="O94">
            <v>1183</v>
          </cell>
          <cell r="P94">
            <v>455532698</v>
          </cell>
          <cell r="Q94">
            <v>232989352</v>
          </cell>
          <cell r="R94">
            <v>1034</v>
          </cell>
          <cell r="S94">
            <v>388361851</v>
          </cell>
          <cell r="T94">
            <v>215723835</v>
          </cell>
          <cell r="U94">
            <v>897</v>
          </cell>
          <cell r="V94">
            <v>343829928</v>
          </cell>
          <cell r="W94">
            <v>215371096</v>
          </cell>
          <cell r="X94">
            <v>1101</v>
          </cell>
          <cell r="Y94">
            <v>409784635</v>
          </cell>
          <cell r="Z94">
            <v>283645112</v>
          </cell>
          <cell r="AA94">
            <v>1037</v>
          </cell>
          <cell r="AB94">
            <v>375551609</v>
          </cell>
          <cell r="AC94">
            <v>240750899</v>
          </cell>
          <cell r="AD94">
            <v>937</v>
          </cell>
          <cell r="AE94">
            <v>371663211</v>
          </cell>
          <cell r="AF94">
            <v>225555886</v>
          </cell>
          <cell r="AG94">
            <v>728</v>
          </cell>
          <cell r="AH94">
            <v>279911362</v>
          </cell>
          <cell r="AI94">
            <v>170867092</v>
          </cell>
          <cell r="AJ94">
            <v>568</v>
          </cell>
          <cell r="AK94">
            <v>223490499</v>
          </cell>
          <cell r="AL94">
            <v>127510135</v>
          </cell>
          <cell r="AM94">
            <v>415</v>
          </cell>
          <cell r="AN94">
            <v>163169248</v>
          </cell>
          <cell r="AO94">
            <v>95516081</v>
          </cell>
          <cell r="AP94">
            <v>274</v>
          </cell>
          <cell r="AQ94">
            <v>100855536</v>
          </cell>
          <cell r="AR94">
            <v>56171666</v>
          </cell>
          <cell r="AS94">
            <v>152</v>
          </cell>
          <cell r="AT94">
            <v>74816399</v>
          </cell>
          <cell r="AU94">
            <v>36179466</v>
          </cell>
          <cell r="AV94">
            <v>72</v>
          </cell>
          <cell r="AW94">
            <v>30307874</v>
          </cell>
          <cell r="AX94">
            <v>17702219</v>
          </cell>
          <cell r="AY94">
            <v>26</v>
          </cell>
          <cell r="AZ94">
            <v>9397908</v>
          </cell>
          <cell r="BA94">
            <v>4719857</v>
          </cell>
          <cell r="BB94">
            <v>14</v>
          </cell>
          <cell r="BC94">
            <v>7494260</v>
          </cell>
          <cell r="BD94">
            <v>1856962</v>
          </cell>
          <cell r="BE94">
            <v>9</v>
          </cell>
          <cell r="BF94">
            <v>4499930</v>
          </cell>
          <cell r="BG94">
            <v>1951727</v>
          </cell>
        </row>
        <row r="95">
          <cell r="F95">
            <v>53</v>
          </cell>
          <cell r="G95">
            <v>14320121</v>
          </cell>
          <cell r="H95">
            <v>8684943</v>
          </cell>
          <cell r="I95">
            <v>50</v>
          </cell>
          <cell r="J95">
            <v>11257419</v>
          </cell>
          <cell r="K95">
            <v>6425432</v>
          </cell>
          <cell r="L95">
            <v>57</v>
          </cell>
          <cell r="M95">
            <v>25261426</v>
          </cell>
          <cell r="N95">
            <v>12404710</v>
          </cell>
          <cell r="O95">
            <v>151</v>
          </cell>
          <cell r="P95">
            <v>123357646</v>
          </cell>
          <cell r="Q95">
            <v>54267677</v>
          </cell>
          <cell r="R95">
            <v>173</v>
          </cell>
          <cell r="S95">
            <v>161612354</v>
          </cell>
          <cell r="T95">
            <v>69471169</v>
          </cell>
          <cell r="U95">
            <v>126</v>
          </cell>
          <cell r="V95">
            <v>77234723</v>
          </cell>
          <cell r="W95">
            <v>49995413</v>
          </cell>
          <cell r="X95">
            <v>138</v>
          </cell>
          <cell r="Y95">
            <v>70932274</v>
          </cell>
          <cell r="Z95">
            <v>40078209</v>
          </cell>
          <cell r="AA95">
            <v>147</v>
          </cell>
          <cell r="AB95">
            <v>88708333</v>
          </cell>
          <cell r="AC95">
            <v>52771251</v>
          </cell>
          <cell r="AD95">
            <v>167</v>
          </cell>
          <cell r="AE95">
            <v>107449806</v>
          </cell>
          <cell r="AF95">
            <v>59248555</v>
          </cell>
          <cell r="AG95">
            <v>214</v>
          </cell>
          <cell r="AH95">
            <v>104682682</v>
          </cell>
          <cell r="AI95">
            <v>56790740</v>
          </cell>
          <cell r="AJ95">
            <v>203</v>
          </cell>
          <cell r="AK95">
            <v>116563769</v>
          </cell>
          <cell r="AL95">
            <v>55100908</v>
          </cell>
          <cell r="AM95">
            <v>189</v>
          </cell>
          <cell r="AN95">
            <v>95401319</v>
          </cell>
          <cell r="AO95">
            <v>45285164</v>
          </cell>
          <cell r="AP95">
            <v>175</v>
          </cell>
          <cell r="AQ95">
            <v>69655533</v>
          </cell>
          <cell r="AR95">
            <v>38964205</v>
          </cell>
          <cell r="AS95">
            <v>93</v>
          </cell>
          <cell r="AT95">
            <v>44417889</v>
          </cell>
          <cell r="AU95">
            <v>24629987</v>
          </cell>
          <cell r="AV95">
            <v>41</v>
          </cell>
          <cell r="AW95">
            <v>21032472</v>
          </cell>
          <cell r="AX95">
            <v>10044468</v>
          </cell>
          <cell r="AY95">
            <v>40</v>
          </cell>
          <cell r="AZ95">
            <v>18706157</v>
          </cell>
          <cell r="BA95">
            <v>9059293</v>
          </cell>
          <cell r="BB95">
            <v>11</v>
          </cell>
          <cell r="BC95">
            <v>8197404</v>
          </cell>
          <cell r="BD95">
            <v>3947400</v>
          </cell>
          <cell r="BE95">
            <v>6</v>
          </cell>
          <cell r="BF95">
            <v>4434583</v>
          </cell>
          <cell r="BG95">
            <v>2017510</v>
          </cell>
        </row>
        <row r="96">
          <cell r="F96">
            <v>965</v>
          </cell>
          <cell r="G96">
            <v>209876141</v>
          </cell>
          <cell r="H96">
            <v>135686580</v>
          </cell>
          <cell r="I96">
            <v>603</v>
          </cell>
          <cell r="J96">
            <v>140324732</v>
          </cell>
          <cell r="K96">
            <v>81516222</v>
          </cell>
          <cell r="L96">
            <v>386</v>
          </cell>
          <cell r="M96">
            <v>116040534</v>
          </cell>
          <cell r="N96">
            <v>74961798</v>
          </cell>
          <cell r="O96">
            <v>452</v>
          </cell>
          <cell r="P96">
            <v>142069738</v>
          </cell>
          <cell r="Q96">
            <v>85129985</v>
          </cell>
          <cell r="R96">
            <v>410</v>
          </cell>
          <cell r="S96">
            <v>105081707</v>
          </cell>
          <cell r="T96">
            <v>67359363</v>
          </cell>
          <cell r="U96">
            <v>330</v>
          </cell>
          <cell r="V96">
            <v>111086221</v>
          </cell>
          <cell r="W96">
            <v>70930091</v>
          </cell>
          <cell r="X96">
            <v>315</v>
          </cell>
          <cell r="Y96">
            <v>110790520</v>
          </cell>
          <cell r="Z96">
            <v>79468763</v>
          </cell>
          <cell r="AA96">
            <v>273</v>
          </cell>
          <cell r="AB96">
            <v>91239016</v>
          </cell>
          <cell r="AC96">
            <v>58101419</v>
          </cell>
          <cell r="AD96">
            <v>246</v>
          </cell>
          <cell r="AE96">
            <v>97090413</v>
          </cell>
          <cell r="AF96">
            <v>57904323</v>
          </cell>
          <cell r="AG96">
            <v>234</v>
          </cell>
          <cell r="AH96">
            <v>97098111</v>
          </cell>
          <cell r="AI96">
            <v>56258571</v>
          </cell>
          <cell r="AJ96">
            <v>176</v>
          </cell>
          <cell r="AK96">
            <v>64011205</v>
          </cell>
          <cell r="AL96">
            <v>36193306</v>
          </cell>
          <cell r="AM96">
            <v>122</v>
          </cell>
          <cell r="AN96">
            <v>42358671</v>
          </cell>
          <cell r="AO96">
            <v>24868290</v>
          </cell>
          <cell r="AP96">
            <v>144</v>
          </cell>
          <cell r="AQ96">
            <v>58826125</v>
          </cell>
          <cell r="AR96">
            <v>27945062</v>
          </cell>
          <cell r="AS96">
            <v>121</v>
          </cell>
          <cell r="AT96">
            <v>41484542</v>
          </cell>
          <cell r="AU96">
            <v>23339325</v>
          </cell>
          <cell r="AV96">
            <v>57</v>
          </cell>
          <cell r="AW96">
            <v>21349264</v>
          </cell>
          <cell r="AX96">
            <v>10487642</v>
          </cell>
          <cell r="AY96">
            <v>62</v>
          </cell>
          <cell r="AZ96">
            <v>19252903</v>
          </cell>
          <cell r="BA96">
            <v>10748309</v>
          </cell>
          <cell r="BB96">
            <v>37</v>
          </cell>
          <cell r="BC96">
            <v>15231088</v>
          </cell>
          <cell r="BD96">
            <v>4680089</v>
          </cell>
          <cell r="BE96">
            <v>27</v>
          </cell>
          <cell r="BF96">
            <v>9222020</v>
          </cell>
          <cell r="BG96">
            <v>4920016</v>
          </cell>
        </row>
        <row r="97">
          <cell r="F97">
            <v>1166</v>
          </cell>
          <cell r="G97">
            <v>70709290</v>
          </cell>
          <cell r="H97">
            <v>41296728</v>
          </cell>
          <cell r="I97">
            <v>1539</v>
          </cell>
          <cell r="J97">
            <v>89427183</v>
          </cell>
          <cell r="K97">
            <v>46262328</v>
          </cell>
          <cell r="L97">
            <v>2256</v>
          </cell>
          <cell r="M97">
            <v>132168805</v>
          </cell>
          <cell r="N97">
            <v>77915222</v>
          </cell>
          <cell r="O97">
            <v>3144</v>
          </cell>
          <cell r="P97">
            <v>174872662</v>
          </cell>
          <cell r="Q97">
            <v>100617057</v>
          </cell>
          <cell r="R97">
            <v>2759</v>
          </cell>
          <cell r="S97">
            <v>153334949</v>
          </cell>
          <cell r="T97">
            <v>94660985</v>
          </cell>
          <cell r="U97">
            <v>3338</v>
          </cell>
          <cell r="V97">
            <v>207060430</v>
          </cell>
          <cell r="W97">
            <v>143720030</v>
          </cell>
          <cell r="X97">
            <v>3788</v>
          </cell>
          <cell r="Y97">
            <v>252121132</v>
          </cell>
          <cell r="Z97">
            <v>174814714</v>
          </cell>
          <cell r="AA97">
            <v>3757</v>
          </cell>
          <cell r="AB97">
            <v>249056628</v>
          </cell>
          <cell r="AC97">
            <v>166587428</v>
          </cell>
          <cell r="AD97">
            <v>3609</v>
          </cell>
          <cell r="AE97">
            <v>261236567</v>
          </cell>
          <cell r="AF97">
            <v>162692611</v>
          </cell>
          <cell r="AG97">
            <v>3578</v>
          </cell>
          <cell r="AH97">
            <v>259619385</v>
          </cell>
          <cell r="AI97">
            <v>161914946</v>
          </cell>
          <cell r="AJ97">
            <v>2934</v>
          </cell>
          <cell r="AK97">
            <v>212946486</v>
          </cell>
          <cell r="AL97">
            <v>133144744</v>
          </cell>
          <cell r="AM97">
            <v>2557</v>
          </cell>
          <cell r="AN97">
            <v>185595546</v>
          </cell>
          <cell r="AO97">
            <v>110097172</v>
          </cell>
          <cell r="AP97">
            <v>2094</v>
          </cell>
          <cell r="AQ97">
            <v>152392299</v>
          </cell>
          <cell r="AR97">
            <v>91541450</v>
          </cell>
          <cell r="AS97">
            <v>1415</v>
          </cell>
          <cell r="AT97">
            <v>112176326</v>
          </cell>
          <cell r="AU97">
            <v>67030118</v>
          </cell>
          <cell r="AV97">
            <v>830</v>
          </cell>
          <cell r="AW97">
            <v>69816613</v>
          </cell>
          <cell r="AX97">
            <v>40791134</v>
          </cell>
          <cell r="AY97">
            <v>712</v>
          </cell>
          <cell r="AZ97">
            <v>60738391</v>
          </cell>
          <cell r="BA97">
            <v>33428794</v>
          </cell>
          <cell r="BB97">
            <v>386</v>
          </cell>
          <cell r="BC97">
            <v>29836402</v>
          </cell>
          <cell r="BD97">
            <v>16905787</v>
          </cell>
          <cell r="BE97">
            <v>200</v>
          </cell>
          <cell r="BF97">
            <v>15706365</v>
          </cell>
          <cell r="BG97">
            <v>9090074</v>
          </cell>
        </row>
        <row r="98">
          <cell r="F98">
            <v>68</v>
          </cell>
          <cell r="G98">
            <v>89878597</v>
          </cell>
          <cell r="H98">
            <v>73872197</v>
          </cell>
          <cell r="I98">
            <v>55</v>
          </cell>
          <cell r="J98">
            <v>51060621</v>
          </cell>
          <cell r="K98">
            <v>18093981</v>
          </cell>
          <cell r="L98">
            <v>23</v>
          </cell>
          <cell r="M98">
            <v>75425915</v>
          </cell>
          <cell r="N98">
            <v>17196699</v>
          </cell>
          <cell r="O98">
            <v>90</v>
          </cell>
          <cell r="P98">
            <v>57978776</v>
          </cell>
          <cell r="Q98">
            <v>45572464</v>
          </cell>
          <cell r="R98">
            <v>124</v>
          </cell>
          <cell r="S98">
            <v>80952061</v>
          </cell>
          <cell r="T98">
            <v>48433036</v>
          </cell>
          <cell r="U98">
            <v>158</v>
          </cell>
          <cell r="V98">
            <v>76607212</v>
          </cell>
          <cell r="W98">
            <v>62716592</v>
          </cell>
          <cell r="X98">
            <v>244</v>
          </cell>
          <cell r="Y98">
            <v>120166822</v>
          </cell>
          <cell r="Z98">
            <v>96959189</v>
          </cell>
          <cell r="AA98">
            <v>282</v>
          </cell>
          <cell r="AB98">
            <v>161695577</v>
          </cell>
          <cell r="AC98">
            <v>111987342</v>
          </cell>
          <cell r="AD98">
            <v>384</v>
          </cell>
          <cell r="AE98">
            <v>229543555</v>
          </cell>
          <cell r="AF98">
            <v>176072838</v>
          </cell>
          <cell r="AG98">
            <v>482</v>
          </cell>
          <cell r="AH98">
            <v>306893549</v>
          </cell>
          <cell r="AI98">
            <v>218290000</v>
          </cell>
          <cell r="AJ98">
            <v>519</v>
          </cell>
          <cell r="AK98">
            <v>361088035</v>
          </cell>
          <cell r="AL98">
            <v>277994358</v>
          </cell>
          <cell r="AM98">
            <v>548</v>
          </cell>
          <cell r="AN98">
            <v>470696004</v>
          </cell>
          <cell r="AO98">
            <v>338872238</v>
          </cell>
          <cell r="AP98">
            <v>578</v>
          </cell>
          <cell r="AQ98">
            <v>652632947</v>
          </cell>
          <cell r="AR98">
            <v>444580764</v>
          </cell>
          <cell r="AS98">
            <v>417</v>
          </cell>
          <cell r="AT98">
            <v>398383584</v>
          </cell>
          <cell r="AU98">
            <v>264542419</v>
          </cell>
          <cell r="AV98">
            <v>259</v>
          </cell>
          <cell r="AW98">
            <v>320577219</v>
          </cell>
          <cell r="AX98">
            <v>187871377</v>
          </cell>
          <cell r="AY98">
            <v>237</v>
          </cell>
          <cell r="AZ98">
            <v>281380841</v>
          </cell>
          <cell r="BA98">
            <v>176740156</v>
          </cell>
          <cell r="BB98">
            <v>95</v>
          </cell>
          <cell r="BC98">
            <v>131788166</v>
          </cell>
          <cell r="BD98">
            <v>59803821</v>
          </cell>
          <cell r="BE98">
            <v>48</v>
          </cell>
          <cell r="BF98">
            <v>48881858</v>
          </cell>
          <cell r="BG98">
            <v>26698435</v>
          </cell>
        </row>
        <row r="99">
          <cell r="F99">
            <v>37</v>
          </cell>
          <cell r="G99">
            <v>34246301</v>
          </cell>
          <cell r="H99">
            <v>25349368</v>
          </cell>
          <cell r="I99">
            <v>22</v>
          </cell>
          <cell r="J99">
            <v>8673290</v>
          </cell>
          <cell r="K99">
            <v>4729284</v>
          </cell>
          <cell r="L99">
            <v>27</v>
          </cell>
          <cell r="M99">
            <v>33686969</v>
          </cell>
          <cell r="N99">
            <v>16523964</v>
          </cell>
          <cell r="O99">
            <v>122</v>
          </cell>
          <cell r="P99">
            <v>68991814</v>
          </cell>
          <cell r="Q99">
            <v>37888555</v>
          </cell>
          <cell r="R99">
            <v>72</v>
          </cell>
          <cell r="S99">
            <v>28575385</v>
          </cell>
          <cell r="T99">
            <v>19024689</v>
          </cell>
          <cell r="U99">
            <v>51</v>
          </cell>
          <cell r="V99">
            <v>26698685</v>
          </cell>
          <cell r="W99">
            <v>19026226</v>
          </cell>
          <cell r="X99">
            <v>31</v>
          </cell>
          <cell r="Y99">
            <v>21309071</v>
          </cell>
          <cell r="Z99">
            <v>12733760</v>
          </cell>
          <cell r="AA99">
            <v>47</v>
          </cell>
          <cell r="AB99">
            <v>32422822</v>
          </cell>
          <cell r="AC99">
            <v>22935070</v>
          </cell>
          <cell r="AD99">
            <v>56</v>
          </cell>
          <cell r="AE99">
            <v>42106649</v>
          </cell>
          <cell r="AF99">
            <v>27226267</v>
          </cell>
          <cell r="AG99">
            <v>71</v>
          </cell>
          <cell r="AH99">
            <v>53753231</v>
          </cell>
          <cell r="AI99">
            <v>35880023</v>
          </cell>
          <cell r="AJ99">
            <v>81</v>
          </cell>
          <cell r="AK99">
            <v>64161872</v>
          </cell>
          <cell r="AL99">
            <v>40859410</v>
          </cell>
          <cell r="AM99">
            <v>88</v>
          </cell>
          <cell r="AN99">
            <v>54935256</v>
          </cell>
          <cell r="AO99">
            <v>31474140</v>
          </cell>
          <cell r="AP99">
            <v>94</v>
          </cell>
          <cell r="AQ99">
            <v>81192430</v>
          </cell>
          <cell r="AR99">
            <v>41825677</v>
          </cell>
          <cell r="AS99">
            <v>85</v>
          </cell>
          <cell r="AT99">
            <v>62878082</v>
          </cell>
          <cell r="AU99">
            <v>34672395</v>
          </cell>
          <cell r="AV99">
            <v>46</v>
          </cell>
          <cell r="AW99">
            <v>41388395</v>
          </cell>
          <cell r="AX99">
            <v>23490915</v>
          </cell>
          <cell r="AY99">
            <v>41</v>
          </cell>
          <cell r="AZ99">
            <v>25749602</v>
          </cell>
          <cell r="BA99">
            <v>15917064</v>
          </cell>
          <cell r="BB99">
            <v>7</v>
          </cell>
          <cell r="BC99">
            <v>6456544</v>
          </cell>
          <cell r="BD99">
            <v>2680036</v>
          </cell>
          <cell r="BE99">
            <v>12</v>
          </cell>
          <cell r="BF99">
            <v>6218278</v>
          </cell>
          <cell r="BG99">
            <v>4503512</v>
          </cell>
        </row>
        <row r="100">
          <cell r="F100">
            <v>1140</v>
          </cell>
          <cell r="G100">
            <v>534189853</v>
          </cell>
          <cell r="H100">
            <v>407938900</v>
          </cell>
          <cell r="I100">
            <v>920</v>
          </cell>
          <cell r="J100">
            <v>427710331</v>
          </cell>
          <cell r="K100">
            <v>292822427</v>
          </cell>
          <cell r="L100">
            <v>1034</v>
          </cell>
          <cell r="M100">
            <v>508339825</v>
          </cell>
          <cell r="N100">
            <v>362784995</v>
          </cell>
          <cell r="O100">
            <v>781</v>
          </cell>
          <cell r="P100">
            <v>364890862</v>
          </cell>
          <cell r="Q100">
            <v>250895515</v>
          </cell>
          <cell r="R100">
            <v>765</v>
          </cell>
          <cell r="S100">
            <v>398040533</v>
          </cell>
          <cell r="T100">
            <v>285897680</v>
          </cell>
          <cell r="U100">
            <v>951</v>
          </cell>
          <cell r="V100">
            <v>544684878</v>
          </cell>
          <cell r="W100">
            <v>428645443</v>
          </cell>
          <cell r="X100">
            <v>1321</v>
          </cell>
          <cell r="Y100">
            <v>811269811</v>
          </cell>
          <cell r="Z100">
            <v>625230635</v>
          </cell>
          <cell r="AA100">
            <v>1452</v>
          </cell>
          <cell r="AB100">
            <v>925258704</v>
          </cell>
          <cell r="AC100">
            <v>678644792</v>
          </cell>
          <cell r="AD100">
            <v>1433</v>
          </cell>
          <cell r="AE100">
            <v>903900146</v>
          </cell>
          <cell r="AF100">
            <v>667721915</v>
          </cell>
          <cell r="AG100">
            <v>1499</v>
          </cell>
          <cell r="AH100">
            <v>941938229</v>
          </cell>
          <cell r="AI100">
            <v>675143129</v>
          </cell>
          <cell r="AJ100">
            <v>1410</v>
          </cell>
          <cell r="AK100">
            <v>858293559</v>
          </cell>
          <cell r="AL100">
            <v>612040989</v>
          </cell>
          <cell r="AM100">
            <v>1362</v>
          </cell>
          <cell r="AN100">
            <v>835761831</v>
          </cell>
          <cell r="AO100">
            <v>592381273</v>
          </cell>
          <cell r="AP100">
            <v>1091</v>
          </cell>
          <cell r="AQ100">
            <v>699514878</v>
          </cell>
          <cell r="AR100">
            <v>476753755</v>
          </cell>
          <cell r="AS100">
            <v>701</v>
          </cell>
          <cell r="AT100">
            <v>479844435</v>
          </cell>
          <cell r="AU100">
            <v>322499408</v>
          </cell>
          <cell r="AV100">
            <v>416</v>
          </cell>
          <cell r="AW100">
            <v>279242721</v>
          </cell>
          <cell r="AX100">
            <v>189734897</v>
          </cell>
          <cell r="AY100">
            <v>301</v>
          </cell>
          <cell r="AZ100">
            <v>200101808</v>
          </cell>
          <cell r="BA100">
            <v>119392560</v>
          </cell>
          <cell r="BB100">
            <v>114</v>
          </cell>
          <cell r="BC100">
            <v>80638538</v>
          </cell>
          <cell r="BD100">
            <v>47062433</v>
          </cell>
          <cell r="BE100">
            <v>46</v>
          </cell>
          <cell r="BF100">
            <v>23493247</v>
          </cell>
          <cell r="BG100">
            <v>14311038</v>
          </cell>
        </row>
        <row r="101">
          <cell r="F101">
            <v>45</v>
          </cell>
          <cell r="G101">
            <v>15918447</v>
          </cell>
          <cell r="H101">
            <v>10835308</v>
          </cell>
          <cell r="I101">
            <v>18</v>
          </cell>
          <cell r="J101">
            <v>4826843</v>
          </cell>
          <cell r="K101">
            <v>1782220</v>
          </cell>
          <cell r="L101">
            <v>11</v>
          </cell>
          <cell r="M101">
            <v>3731432</v>
          </cell>
          <cell r="N101">
            <v>2066881</v>
          </cell>
          <cell r="O101">
            <v>124</v>
          </cell>
          <cell r="P101">
            <v>40878691</v>
          </cell>
          <cell r="Q101">
            <v>25568001</v>
          </cell>
          <cell r="R101">
            <v>200</v>
          </cell>
          <cell r="S101">
            <v>54460608</v>
          </cell>
          <cell r="T101">
            <v>36648430</v>
          </cell>
          <cell r="U101">
            <v>266</v>
          </cell>
          <cell r="V101">
            <v>72989897</v>
          </cell>
          <cell r="W101">
            <v>57316797</v>
          </cell>
          <cell r="X101">
            <v>288</v>
          </cell>
          <cell r="Y101">
            <v>83680916</v>
          </cell>
          <cell r="Z101">
            <v>64991540</v>
          </cell>
          <cell r="AA101">
            <v>308</v>
          </cell>
          <cell r="AB101">
            <v>104794439</v>
          </cell>
          <cell r="AC101">
            <v>77283061</v>
          </cell>
          <cell r="AD101">
            <v>359</v>
          </cell>
          <cell r="AE101">
            <v>125820836</v>
          </cell>
          <cell r="AF101">
            <v>85412997</v>
          </cell>
          <cell r="AG101">
            <v>320</v>
          </cell>
          <cell r="AH101">
            <v>113342445</v>
          </cell>
          <cell r="AI101">
            <v>75754775</v>
          </cell>
          <cell r="AJ101">
            <v>267</v>
          </cell>
          <cell r="AK101">
            <v>97387822</v>
          </cell>
          <cell r="AL101">
            <v>62734558</v>
          </cell>
          <cell r="AM101">
            <v>209</v>
          </cell>
          <cell r="AN101">
            <v>74505458</v>
          </cell>
          <cell r="AO101">
            <v>47940831</v>
          </cell>
          <cell r="AP101">
            <v>140</v>
          </cell>
          <cell r="AQ101">
            <v>64916117</v>
          </cell>
          <cell r="AR101">
            <v>39210832</v>
          </cell>
          <cell r="AS101">
            <v>100</v>
          </cell>
          <cell r="AT101">
            <v>40482153</v>
          </cell>
          <cell r="AU101">
            <v>25814745</v>
          </cell>
          <cell r="AV101">
            <v>39</v>
          </cell>
          <cell r="AW101">
            <v>20957709</v>
          </cell>
          <cell r="AX101">
            <v>7849465</v>
          </cell>
          <cell r="AY101">
            <v>24</v>
          </cell>
          <cell r="AZ101">
            <v>20867504</v>
          </cell>
          <cell r="BA101">
            <v>9231562</v>
          </cell>
          <cell r="BB101">
            <v>4</v>
          </cell>
          <cell r="BC101">
            <v>4229348</v>
          </cell>
          <cell r="BD101">
            <v>1959834</v>
          </cell>
          <cell r="BE101">
            <v>2</v>
          </cell>
          <cell r="BF101">
            <v>2201852</v>
          </cell>
          <cell r="BG101">
            <v>819330</v>
          </cell>
        </row>
        <row r="102">
          <cell r="F102">
            <v>2203</v>
          </cell>
          <cell r="G102">
            <v>852761350</v>
          </cell>
          <cell r="H102">
            <v>632339321</v>
          </cell>
          <cell r="I102">
            <v>1951</v>
          </cell>
          <cell r="J102">
            <v>656294833</v>
          </cell>
          <cell r="K102">
            <v>477124699</v>
          </cell>
          <cell r="L102">
            <v>1060</v>
          </cell>
          <cell r="M102">
            <v>345876824</v>
          </cell>
          <cell r="N102">
            <v>243454727</v>
          </cell>
          <cell r="O102">
            <v>1012</v>
          </cell>
          <cell r="P102">
            <v>323968855</v>
          </cell>
          <cell r="Q102">
            <v>228923359</v>
          </cell>
          <cell r="R102">
            <v>990</v>
          </cell>
          <cell r="S102">
            <v>311387327</v>
          </cell>
          <cell r="T102">
            <v>231614744</v>
          </cell>
          <cell r="U102">
            <v>1088</v>
          </cell>
          <cell r="V102">
            <v>399254357</v>
          </cell>
          <cell r="W102">
            <v>329971562</v>
          </cell>
          <cell r="X102">
            <v>1308</v>
          </cell>
          <cell r="Y102">
            <v>544714993</v>
          </cell>
          <cell r="Z102">
            <v>436609256</v>
          </cell>
          <cell r="AA102">
            <v>1318</v>
          </cell>
          <cell r="AB102">
            <v>588917381</v>
          </cell>
          <cell r="AC102">
            <v>461986567</v>
          </cell>
          <cell r="AD102">
            <v>1206</v>
          </cell>
          <cell r="AE102">
            <v>581913260</v>
          </cell>
          <cell r="AF102">
            <v>440430728</v>
          </cell>
          <cell r="AG102">
            <v>1074</v>
          </cell>
          <cell r="AH102">
            <v>555993197</v>
          </cell>
          <cell r="AI102">
            <v>396024333</v>
          </cell>
          <cell r="AJ102">
            <v>937</v>
          </cell>
          <cell r="AK102">
            <v>507818179</v>
          </cell>
          <cell r="AL102">
            <v>362162914</v>
          </cell>
          <cell r="AM102">
            <v>1006</v>
          </cell>
          <cell r="AN102">
            <v>589706156</v>
          </cell>
          <cell r="AO102">
            <v>396890989</v>
          </cell>
          <cell r="AP102">
            <v>1029</v>
          </cell>
          <cell r="AQ102">
            <v>688642460</v>
          </cell>
          <cell r="AR102">
            <v>441185958</v>
          </cell>
          <cell r="AS102">
            <v>722</v>
          </cell>
          <cell r="AT102">
            <v>486649361</v>
          </cell>
          <cell r="AU102">
            <v>313857046</v>
          </cell>
          <cell r="AV102">
            <v>447</v>
          </cell>
          <cell r="AW102">
            <v>325781668</v>
          </cell>
          <cell r="AX102">
            <v>205869445</v>
          </cell>
          <cell r="AY102">
            <v>259</v>
          </cell>
          <cell r="AZ102">
            <v>170836479</v>
          </cell>
          <cell r="BA102">
            <v>102285032</v>
          </cell>
          <cell r="BB102">
            <v>115</v>
          </cell>
          <cell r="BC102">
            <v>76869732</v>
          </cell>
          <cell r="BD102">
            <v>47015040</v>
          </cell>
          <cell r="BE102">
            <v>60</v>
          </cell>
          <cell r="BF102">
            <v>39672706</v>
          </cell>
          <cell r="BG102">
            <v>20477775</v>
          </cell>
        </row>
        <row r="103">
          <cell r="F103">
            <v>3</v>
          </cell>
          <cell r="G103">
            <v>3868585</v>
          </cell>
          <cell r="H103">
            <v>1680876</v>
          </cell>
          <cell r="I103">
            <v>3</v>
          </cell>
          <cell r="J103">
            <v>343783</v>
          </cell>
          <cell r="K103">
            <v>247488</v>
          </cell>
          <cell r="L103">
            <v>6</v>
          </cell>
          <cell r="M103">
            <v>1372325</v>
          </cell>
          <cell r="N103">
            <v>1104647</v>
          </cell>
          <cell r="O103">
            <v>9</v>
          </cell>
          <cell r="P103">
            <v>2508582</v>
          </cell>
          <cell r="Q103">
            <v>1729613</v>
          </cell>
          <cell r="R103">
            <v>5</v>
          </cell>
          <cell r="S103">
            <v>1473868</v>
          </cell>
          <cell r="T103">
            <v>1286628</v>
          </cell>
          <cell r="U103">
            <v>13</v>
          </cell>
          <cell r="V103">
            <v>4513015</v>
          </cell>
          <cell r="W103">
            <v>3364139</v>
          </cell>
          <cell r="X103">
            <v>7</v>
          </cell>
          <cell r="Y103">
            <v>3314082</v>
          </cell>
          <cell r="Z103">
            <v>1935614</v>
          </cell>
          <cell r="AA103">
            <v>13</v>
          </cell>
          <cell r="AB103">
            <v>4917697</v>
          </cell>
          <cell r="AC103">
            <v>3451849</v>
          </cell>
          <cell r="AD103">
            <v>14</v>
          </cell>
          <cell r="AE103">
            <v>6086904</v>
          </cell>
          <cell r="AF103">
            <v>4016589</v>
          </cell>
          <cell r="AG103">
            <v>12</v>
          </cell>
          <cell r="AH103">
            <v>7228710</v>
          </cell>
          <cell r="AI103">
            <v>3971326</v>
          </cell>
          <cell r="AJ103">
            <v>14</v>
          </cell>
          <cell r="AK103">
            <v>10154046</v>
          </cell>
          <cell r="AL103">
            <v>6750859</v>
          </cell>
          <cell r="AM103">
            <v>10</v>
          </cell>
          <cell r="AN103">
            <v>5441015</v>
          </cell>
          <cell r="AO103">
            <v>3918458</v>
          </cell>
          <cell r="AP103">
            <v>18</v>
          </cell>
          <cell r="AQ103">
            <v>14473409</v>
          </cell>
          <cell r="AR103">
            <v>7136566</v>
          </cell>
          <cell r="AS103">
            <v>4</v>
          </cell>
          <cell r="AT103">
            <v>3292093</v>
          </cell>
          <cell r="AU103">
            <v>1532037</v>
          </cell>
          <cell r="AV103">
            <v>2</v>
          </cell>
          <cell r="AW103">
            <v>998000</v>
          </cell>
          <cell r="AX103">
            <v>619652</v>
          </cell>
          <cell r="AY103">
            <v>2</v>
          </cell>
          <cell r="AZ103">
            <v>3043550</v>
          </cell>
          <cell r="BA103">
            <v>1437137</v>
          </cell>
          <cell r="BB103">
            <v>1</v>
          </cell>
          <cell r="BC103">
            <v>2127200</v>
          </cell>
          <cell r="BD103">
            <v>1350271</v>
          </cell>
          <cell r="BE103">
            <v>0</v>
          </cell>
          <cell r="BF103">
            <v>0</v>
          </cell>
          <cell r="BG103">
            <v>0</v>
          </cell>
        </row>
        <row r="107">
          <cell r="F107">
            <v>259</v>
          </cell>
          <cell r="G107">
            <v>93390919</v>
          </cell>
          <cell r="H107">
            <v>62829251</v>
          </cell>
          <cell r="I107">
            <v>443</v>
          </cell>
          <cell r="J107">
            <v>191160184</v>
          </cell>
          <cell r="K107">
            <v>98686067</v>
          </cell>
          <cell r="L107">
            <v>590</v>
          </cell>
          <cell r="M107">
            <v>245944258</v>
          </cell>
          <cell r="N107">
            <v>146837710</v>
          </cell>
          <cell r="O107">
            <v>1245</v>
          </cell>
          <cell r="P107">
            <v>629941078</v>
          </cell>
          <cell r="Q107">
            <v>359321753</v>
          </cell>
          <cell r="R107">
            <v>1440</v>
          </cell>
          <cell r="S107">
            <v>663074341</v>
          </cell>
          <cell r="T107">
            <v>426311385</v>
          </cell>
          <cell r="U107">
            <v>1622</v>
          </cell>
          <cell r="V107">
            <v>745445177</v>
          </cell>
          <cell r="W107">
            <v>546409485</v>
          </cell>
          <cell r="X107">
            <v>1839</v>
          </cell>
          <cell r="Y107">
            <v>858083257</v>
          </cell>
          <cell r="Z107">
            <v>625820364</v>
          </cell>
          <cell r="AA107">
            <v>2038</v>
          </cell>
          <cell r="AB107">
            <v>978851381</v>
          </cell>
          <cell r="AC107">
            <v>677725839</v>
          </cell>
          <cell r="AD107">
            <v>2030</v>
          </cell>
          <cell r="AE107">
            <v>959668343</v>
          </cell>
          <cell r="AF107">
            <v>635140177</v>
          </cell>
          <cell r="AG107">
            <v>1899</v>
          </cell>
          <cell r="AH107">
            <v>901690604</v>
          </cell>
          <cell r="AI107">
            <v>588304554</v>
          </cell>
          <cell r="AJ107">
            <v>1548</v>
          </cell>
          <cell r="AK107">
            <v>756415240</v>
          </cell>
          <cell r="AL107">
            <v>469369845</v>
          </cell>
          <cell r="AM107">
            <v>1270</v>
          </cell>
          <cell r="AN107">
            <v>665239750</v>
          </cell>
          <cell r="AO107">
            <v>399068327</v>
          </cell>
          <cell r="AP107">
            <v>993</v>
          </cell>
          <cell r="AQ107">
            <v>528285169</v>
          </cell>
          <cell r="AR107">
            <v>304774543</v>
          </cell>
          <cell r="AS107">
            <v>490</v>
          </cell>
          <cell r="AT107">
            <v>266110416</v>
          </cell>
          <cell r="AU107">
            <v>153050866</v>
          </cell>
          <cell r="AV107">
            <v>272</v>
          </cell>
          <cell r="AW107">
            <v>169813321</v>
          </cell>
          <cell r="AX107">
            <v>102376586</v>
          </cell>
          <cell r="AY107">
            <v>209</v>
          </cell>
          <cell r="AZ107">
            <v>158657662</v>
          </cell>
          <cell r="BA107">
            <v>77920412</v>
          </cell>
          <cell r="BB107">
            <v>126</v>
          </cell>
          <cell r="BC107">
            <v>93528145</v>
          </cell>
          <cell r="BD107">
            <v>50341120</v>
          </cell>
          <cell r="BE107">
            <v>52</v>
          </cell>
          <cell r="BF107">
            <v>41421849</v>
          </cell>
          <cell r="BG107">
            <v>22215265</v>
          </cell>
        </row>
        <row r="109">
          <cell r="F109">
            <v>569</v>
          </cell>
          <cell r="G109">
            <v>65059733</v>
          </cell>
          <cell r="H109">
            <v>37610827</v>
          </cell>
          <cell r="I109">
            <v>520</v>
          </cell>
          <cell r="J109">
            <v>45392547</v>
          </cell>
          <cell r="K109">
            <v>24552623</v>
          </cell>
          <cell r="L109">
            <v>386</v>
          </cell>
          <cell r="M109">
            <v>32201001</v>
          </cell>
          <cell r="N109">
            <v>18734834</v>
          </cell>
          <cell r="O109">
            <v>447</v>
          </cell>
          <cell r="P109">
            <v>24091311</v>
          </cell>
          <cell r="Q109">
            <v>15154588</v>
          </cell>
          <cell r="R109">
            <v>385</v>
          </cell>
          <cell r="S109">
            <v>19228071</v>
          </cell>
          <cell r="T109">
            <v>13138781</v>
          </cell>
          <cell r="U109">
            <v>595</v>
          </cell>
          <cell r="V109">
            <v>29075155</v>
          </cell>
          <cell r="W109">
            <v>19958689</v>
          </cell>
          <cell r="X109">
            <v>786</v>
          </cell>
          <cell r="Y109">
            <v>42715039</v>
          </cell>
          <cell r="Z109">
            <v>25640380</v>
          </cell>
          <cell r="AA109">
            <v>782</v>
          </cell>
          <cell r="AB109">
            <v>44102926</v>
          </cell>
          <cell r="AC109">
            <v>25448634</v>
          </cell>
          <cell r="AD109">
            <v>790</v>
          </cell>
          <cell r="AE109">
            <v>48583305</v>
          </cell>
          <cell r="AF109">
            <v>28926135</v>
          </cell>
          <cell r="AG109">
            <v>799</v>
          </cell>
          <cell r="AH109">
            <v>48484052</v>
          </cell>
          <cell r="AI109">
            <v>29134920</v>
          </cell>
          <cell r="AJ109">
            <v>656</v>
          </cell>
          <cell r="AK109">
            <v>41130525</v>
          </cell>
          <cell r="AL109">
            <v>22850711</v>
          </cell>
          <cell r="AM109">
            <v>673</v>
          </cell>
          <cell r="AN109">
            <v>42634091</v>
          </cell>
          <cell r="AO109">
            <v>23204508</v>
          </cell>
          <cell r="AP109">
            <v>523</v>
          </cell>
          <cell r="AQ109">
            <v>39598886</v>
          </cell>
          <cell r="AR109">
            <v>21255666</v>
          </cell>
          <cell r="AS109">
            <v>393</v>
          </cell>
          <cell r="AT109">
            <v>31620751</v>
          </cell>
          <cell r="AU109">
            <v>18473869</v>
          </cell>
          <cell r="AV109">
            <v>222</v>
          </cell>
          <cell r="AW109">
            <v>18333409</v>
          </cell>
          <cell r="AX109">
            <v>10678730</v>
          </cell>
          <cell r="AY109">
            <v>178</v>
          </cell>
          <cell r="AZ109">
            <v>17186071</v>
          </cell>
          <cell r="BA109">
            <v>9620139</v>
          </cell>
          <cell r="BB109">
            <v>76</v>
          </cell>
          <cell r="BC109">
            <v>8169301</v>
          </cell>
          <cell r="BD109">
            <v>4145460</v>
          </cell>
          <cell r="BE109">
            <v>45</v>
          </cell>
          <cell r="BF109">
            <v>6558776</v>
          </cell>
          <cell r="BG109">
            <v>3160129</v>
          </cell>
        </row>
        <row r="110">
          <cell r="F110">
            <v>73528</v>
          </cell>
          <cell r="G110">
            <v>9338478883</v>
          </cell>
          <cell r="H110">
            <v>7977874465</v>
          </cell>
          <cell r="I110">
            <v>18746</v>
          </cell>
          <cell r="J110">
            <v>2179973791</v>
          </cell>
          <cell r="K110">
            <v>1756574243</v>
          </cell>
          <cell r="L110">
            <v>11878</v>
          </cell>
          <cell r="M110">
            <v>1535208620</v>
          </cell>
          <cell r="N110">
            <v>1220765279</v>
          </cell>
          <cell r="O110">
            <v>15596</v>
          </cell>
          <cell r="P110">
            <v>1860296672</v>
          </cell>
          <cell r="Q110">
            <v>1464164306</v>
          </cell>
          <cell r="R110">
            <v>15538</v>
          </cell>
          <cell r="S110">
            <v>1846671834</v>
          </cell>
          <cell r="T110">
            <v>1471588759</v>
          </cell>
          <cell r="U110">
            <v>18386</v>
          </cell>
          <cell r="V110">
            <v>2081632298</v>
          </cell>
          <cell r="W110">
            <v>1726749029</v>
          </cell>
          <cell r="X110">
            <v>20586</v>
          </cell>
          <cell r="Y110">
            <v>2220249572</v>
          </cell>
          <cell r="Z110">
            <v>1907066388</v>
          </cell>
          <cell r="AA110">
            <v>22204</v>
          </cell>
          <cell r="AB110">
            <v>2523321207</v>
          </cell>
          <cell r="AC110">
            <v>2154603968</v>
          </cell>
          <cell r="AD110">
            <v>24271</v>
          </cell>
          <cell r="AE110">
            <v>3018786344</v>
          </cell>
          <cell r="AF110">
            <v>2450398980</v>
          </cell>
          <cell r="AG110">
            <v>26940</v>
          </cell>
          <cell r="AH110">
            <v>3180766621</v>
          </cell>
          <cell r="AI110">
            <v>2586827079</v>
          </cell>
          <cell r="AJ110">
            <v>26563</v>
          </cell>
          <cell r="AK110">
            <v>3195063905</v>
          </cell>
          <cell r="AL110">
            <v>2721802085</v>
          </cell>
          <cell r="AM110">
            <v>29702</v>
          </cell>
          <cell r="AN110">
            <v>3675142304</v>
          </cell>
          <cell r="AO110">
            <v>3044022142</v>
          </cell>
          <cell r="AP110">
            <v>29279</v>
          </cell>
          <cell r="AQ110">
            <v>3974084765</v>
          </cell>
          <cell r="AR110">
            <v>3233895868</v>
          </cell>
          <cell r="AS110">
            <v>21761</v>
          </cell>
          <cell r="AT110">
            <v>3258279434</v>
          </cell>
          <cell r="AU110">
            <v>2721443743</v>
          </cell>
          <cell r="AV110">
            <v>15375</v>
          </cell>
          <cell r="AW110">
            <v>2298129958</v>
          </cell>
          <cell r="AX110">
            <v>1864633888</v>
          </cell>
          <cell r="AY110">
            <v>15800</v>
          </cell>
          <cell r="AZ110">
            <v>2350338570</v>
          </cell>
          <cell r="BA110">
            <v>1876730297</v>
          </cell>
          <cell r="BB110">
            <v>9959</v>
          </cell>
          <cell r="BC110">
            <v>1504252978</v>
          </cell>
          <cell r="BD110">
            <v>1124000059</v>
          </cell>
          <cell r="BE110">
            <v>6630</v>
          </cell>
          <cell r="BF110">
            <v>1208503354</v>
          </cell>
          <cell r="BG110">
            <v>926954204</v>
          </cell>
        </row>
        <row r="111">
          <cell r="F111">
            <v>8566</v>
          </cell>
          <cell r="G111">
            <v>1368172109</v>
          </cell>
          <cell r="H111">
            <v>1102568580</v>
          </cell>
          <cell r="I111">
            <v>8721</v>
          </cell>
          <cell r="J111">
            <v>1174449407</v>
          </cell>
          <cell r="K111">
            <v>867279791</v>
          </cell>
          <cell r="L111">
            <v>6635</v>
          </cell>
          <cell r="M111">
            <v>956995256</v>
          </cell>
          <cell r="N111">
            <v>722614894</v>
          </cell>
          <cell r="O111">
            <v>9135</v>
          </cell>
          <cell r="P111">
            <v>1312830835</v>
          </cell>
          <cell r="Q111">
            <v>1006258117</v>
          </cell>
          <cell r="R111">
            <v>9809</v>
          </cell>
          <cell r="S111">
            <v>1446077632</v>
          </cell>
          <cell r="T111">
            <v>1131539111</v>
          </cell>
          <cell r="U111">
            <v>12214</v>
          </cell>
          <cell r="V111">
            <v>1875514866</v>
          </cell>
          <cell r="W111">
            <v>1554938625</v>
          </cell>
          <cell r="X111">
            <v>14478</v>
          </cell>
          <cell r="Y111">
            <v>2341151309</v>
          </cell>
          <cell r="Z111">
            <v>1987450964</v>
          </cell>
          <cell r="AA111">
            <v>14523</v>
          </cell>
          <cell r="AB111">
            <v>2383736225</v>
          </cell>
          <cell r="AC111">
            <v>1978621583</v>
          </cell>
          <cell r="AD111">
            <v>14527</v>
          </cell>
          <cell r="AE111">
            <v>2311186830</v>
          </cell>
          <cell r="AF111">
            <v>1884142669</v>
          </cell>
          <cell r="AG111">
            <v>14284</v>
          </cell>
          <cell r="AH111">
            <v>2294983306</v>
          </cell>
          <cell r="AI111">
            <v>1823767054</v>
          </cell>
          <cell r="AJ111">
            <v>12728</v>
          </cell>
          <cell r="AK111">
            <v>2076818055</v>
          </cell>
          <cell r="AL111">
            <v>1632146804</v>
          </cell>
          <cell r="AM111">
            <v>12059</v>
          </cell>
          <cell r="AN111">
            <v>2069002935</v>
          </cell>
          <cell r="AO111">
            <v>1611032383</v>
          </cell>
          <cell r="AP111">
            <v>10656</v>
          </cell>
          <cell r="AQ111">
            <v>1946452503</v>
          </cell>
          <cell r="AR111">
            <v>1503060662</v>
          </cell>
          <cell r="AS111">
            <v>7177</v>
          </cell>
          <cell r="AT111">
            <v>1376115030</v>
          </cell>
          <cell r="AU111">
            <v>1061221498</v>
          </cell>
          <cell r="AV111">
            <v>4547</v>
          </cell>
          <cell r="AW111">
            <v>909600718</v>
          </cell>
          <cell r="AX111">
            <v>684191081</v>
          </cell>
          <cell r="AY111">
            <v>3554</v>
          </cell>
          <cell r="AZ111">
            <v>705156314</v>
          </cell>
          <cell r="BA111">
            <v>506871246</v>
          </cell>
          <cell r="BB111">
            <v>1726</v>
          </cell>
          <cell r="BC111">
            <v>331746192</v>
          </cell>
          <cell r="BD111">
            <v>231871933</v>
          </cell>
          <cell r="BE111">
            <v>1019</v>
          </cell>
          <cell r="BF111">
            <v>176157111</v>
          </cell>
          <cell r="BG111">
            <v>116793380</v>
          </cell>
        </row>
        <row r="112">
          <cell r="F112">
            <v>2234</v>
          </cell>
          <cell r="G112">
            <v>45533613</v>
          </cell>
          <cell r="H112">
            <v>24682705</v>
          </cell>
          <cell r="I112">
            <v>3988</v>
          </cell>
          <cell r="J112">
            <v>74859907</v>
          </cell>
          <cell r="K112">
            <v>38882648</v>
          </cell>
          <cell r="L112">
            <v>3758</v>
          </cell>
          <cell r="M112">
            <v>113311905</v>
          </cell>
          <cell r="N112">
            <v>58235936</v>
          </cell>
          <cell r="O112">
            <v>3505</v>
          </cell>
          <cell r="P112">
            <v>155642544</v>
          </cell>
          <cell r="Q112">
            <v>81509872</v>
          </cell>
          <cell r="R112">
            <v>3025</v>
          </cell>
          <cell r="S112">
            <v>203782597</v>
          </cell>
          <cell r="T112">
            <v>106513708</v>
          </cell>
          <cell r="U112">
            <v>3200</v>
          </cell>
          <cell r="V112">
            <v>213183719</v>
          </cell>
          <cell r="W112">
            <v>111107716</v>
          </cell>
          <cell r="X112">
            <v>3902</v>
          </cell>
          <cell r="Y112">
            <v>277539411</v>
          </cell>
          <cell r="Z112">
            <v>122806154</v>
          </cell>
          <cell r="AA112">
            <v>4436</v>
          </cell>
          <cell r="AB112">
            <v>320948329</v>
          </cell>
          <cell r="AC112">
            <v>119223528</v>
          </cell>
          <cell r="AD112">
            <v>4366</v>
          </cell>
          <cell r="AE112">
            <v>409789858</v>
          </cell>
          <cell r="AF112">
            <v>142617091</v>
          </cell>
          <cell r="AG112">
            <v>4055</v>
          </cell>
          <cell r="AH112">
            <v>486262197</v>
          </cell>
          <cell r="AI112">
            <v>198994712</v>
          </cell>
          <cell r="AJ112">
            <v>3191</v>
          </cell>
          <cell r="AK112">
            <v>471985023</v>
          </cell>
          <cell r="AL112">
            <v>178124779</v>
          </cell>
          <cell r="AM112">
            <v>2906</v>
          </cell>
          <cell r="AN112">
            <v>616790995</v>
          </cell>
          <cell r="AO112">
            <v>266390149</v>
          </cell>
          <cell r="AP112">
            <v>2093</v>
          </cell>
          <cell r="AQ112">
            <v>561713732</v>
          </cell>
          <cell r="AR112">
            <v>228565858</v>
          </cell>
          <cell r="AS112">
            <v>1282</v>
          </cell>
          <cell r="AT112">
            <v>434546162</v>
          </cell>
          <cell r="AU112">
            <v>179090860</v>
          </cell>
          <cell r="AV112">
            <v>979</v>
          </cell>
          <cell r="AW112">
            <v>373455611</v>
          </cell>
          <cell r="AX112">
            <v>140290007</v>
          </cell>
          <cell r="AY112">
            <v>761</v>
          </cell>
          <cell r="AZ112">
            <v>296328151</v>
          </cell>
          <cell r="BA112">
            <v>134336296</v>
          </cell>
          <cell r="BB112">
            <v>467</v>
          </cell>
          <cell r="BC112">
            <v>159205079</v>
          </cell>
          <cell r="BD112">
            <v>62298384</v>
          </cell>
          <cell r="BE112">
            <v>240</v>
          </cell>
          <cell r="BF112">
            <v>116832439</v>
          </cell>
          <cell r="BG112">
            <v>34499403</v>
          </cell>
        </row>
        <row r="113">
          <cell r="F113">
            <v>152</v>
          </cell>
          <cell r="G113">
            <v>12441701</v>
          </cell>
          <cell r="H113">
            <v>3257210</v>
          </cell>
          <cell r="I113">
            <v>1083</v>
          </cell>
          <cell r="J113">
            <v>79315701</v>
          </cell>
          <cell r="K113">
            <v>21979315</v>
          </cell>
          <cell r="L113">
            <v>1449</v>
          </cell>
          <cell r="M113">
            <v>108937121</v>
          </cell>
          <cell r="N113">
            <v>29487642</v>
          </cell>
          <cell r="O113">
            <v>1988</v>
          </cell>
          <cell r="P113">
            <v>163039280</v>
          </cell>
          <cell r="Q113">
            <v>42611125</v>
          </cell>
          <cell r="R113">
            <v>2290</v>
          </cell>
          <cell r="S113">
            <v>188952575</v>
          </cell>
          <cell r="T113">
            <v>54477540</v>
          </cell>
          <cell r="U113">
            <v>4105</v>
          </cell>
          <cell r="V113">
            <v>369271027</v>
          </cell>
          <cell r="W113">
            <v>109907988</v>
          </cell>
          <cell r="X113">
            <v>5924</v>
          </cell>
          <cell r="Y113">
            <v>526655988</v>
          </cell>
          <cell r="Z113">
            <v>134992710</v>
          </cell>
          <cell r="AA113">
            <v>6276</v>
          </cell>
          <cell r="AB113">
            <v>551275771</v>
          </cell>
          <cell r="AC113">
            <v>123824763</v>
          </cell>
          <cell r="AD113">
            <v>6542</v>
          </cell>
          <cell r="AE113">
            <v>566141179</v>
          </cell>
          <cell r="AF113">
            <v>125289745</v>
          </cell>
          <cell r="AG113">
            <v>8844</v>
          </cell>
          <cell r="AH113">
            <v>750245914</v>
          </cell>
          <cell r="AI113">
            <v>165252625</v>
          </cell>
          <cell r="AJ113">
            <v>8717</v>
          </cell>
          <cell r="AK113">
            <v>764861621</v>
          </cell>
          <cell r="AL113">
            <v>163167452</v>
          </cell>
          <cell r="AM113">
            <v>7554</v>
          </cell>
          <cell r="AN113">
            <v>733432890</v>
          </cell>
          <cell r="AO113">
            <v>148436190</v>
          </cell>
          <cell r="AP113">
            <v>5808</v>
          </cell>
          <cell r="AQ113">
            <v>595549204</v>
          </cell>
          <cell r="AR113">
            <v>117732200</v>
          </cell>
          <cell r="AS113">
            <v>3089</v>
          </cell>
          <cell r="AT113">
            <v>309787645</v>
          </cell>
          <cell r="AU113">
            <v>63015320</v>
          </cell>
          <cell r="AV113">
            <v>1580</v>
          </cell>
          <cell r="AW113">
            <v>155791339</v>
          </cell>
          <cell r="AX113">
            <v>30965387</v>
          </cell>
          <cell r="AY113">
            <v>1118</v>
          </cell>
          <cell r="AZ113">
            <v>99953181</v>
          </cell>
          <cell r="BA113">
            <v>20862474</v>
          </cell>
          <cell r="BB113">
            <v>518</v>
          </cell>
          <cell r="BC113">
            <v>46793178</v>
          </cell>
          <cell r="BD113">
            <v>10341795</v>
          </cell>
          <cell r="BE113">
            <v>226</v>
          </cell>
          <cell r="BF113">
            <v>18648837</v>
          </cell>
          <cell r="BG113">
            <v>4463585</v>
          </cell>
        </row>
        <row r="114">
          <cell r="F114">
            <v>4</v>
          </cell>
          <cell r="G114">
            <v>2725920</v>
          </cell>
          <cell r="H114">
            <v>771131</v>
          </cell>
          <cell r="I114">
            <v>8</v>
          </cell>
          <cell r="J114">
            <v>4431608</v>
          </cell>
          <cell r="K114">
            <v>863479</v>
          </cell>
          <cell r="L114">
            <v>12</v>
          </cell>
          <cell r="M114">
            <v>8304020</v>
          </cell>
          <cell r="N114">
            <v>2254044</v>
          </cell>
          <cell r="O114">
            <v>6</v>
          </cell>
          <cell r="P114">
            <v>5216084</v>
          </cell>
          <cell r="Q114">
            <v>1094999</v>
          </cell>
          <cell r="R114">
            <v>4</v>
          </cell>
          <cell r="S114">
            <v>5493918</v>
          </cell>
          <cell r="T114">
            <v>1171530</v>
          </cell>
          <cell r="U114">
            <v>4</v>
          </cell>
          <cell r="V114">
            <v>1853586</v>
          </cell>
          <cell r="W114">
            <v>946735</v>
          </cell>
          <cell r="X114">
            <v>14</v>
          </cell>
          <cell r="Y114">
            <v>7959647</v>
          </cell>
          <cell r="Z114">
            <v>3022276</v>
          </cell>
          <cell r="AA114">
            <v>16</v>
          </cell>
          <cell r="AB114">
            <v>9644750</v>
          </cell>
          <cell r="AC114">
            <v>2070161</v>
          </cell>
          <cell r="AD114">
            <v>21</v>
          </cell>
          <cell r="AE114">
            <v>11761969</v>
          </cell>
          <cell r="AF114">
            <v>3328408</v>
          </cell>
          <cell r="AG114">
            <v>31</v>
          </cell>
          <cell r="AH114">
            <v>26412072</v>
          </cell>
          <cell r="AI114">
            <v>10499606</v>
          </cell>
          <cell r="AJ114">
            <v>42</v>
          </cell>
          <cell r="AK114">
            <v>22164234</v>
          </cell>
          <cell r="AL114">
            <v>9830443</v>
          </cell>
          <cell r="AM114">
            <v>76</v>
          </cell>
          <cell r="AN114">
            <v>51513470</v>
          </cell>
          <cell r="AO114">
            <v>19056344</v>
          </cell>
          <cell r="AP114">
            <v>130</v>
          </cell>
          <cell r="AQ114">
            <v>93309063</v>
          </cell>
          <cell r="AR114">
            <v>20985987</v>
          </cell>
          <cell r="AS114">
            <v>90</v>
          </cell>
          <cell r="AT114">
            <v>61080324</v>
          </cell>
          <cell r="AU114">
            <v>14270131</v>
          </cell>
          <cell r="AV114">
            <v>123</v>
          </cell>
          <cell r="AW114">
            <v>84658952</v>
          </cell>
          <cell r="AX114">
            <v>19610740</v>
          </cell>
          <cell r="AY114">
            <v>150</v>
          </cell>
          <cell r="AZ114">
            <v>108128690</v>
          </cell>
          <cell r="BA114">
            <v>29677073</v>
          </cell>
          <cell r="BB114">
            <v>100</v>
          </cell>
          <cell r="BC114">
            <v>73944987</v>
          </cell>
          <cell r="BD114">
            <v>18335759</v>
          </cell>
          <cell r="BE114">
            <v>69</v>
          </cell>
          <cell r="BF114">
            <v>41148412</v>
          </cell>
          <cell r="BG114">
            <v>11915659</v>
          </cell>
        </row>
        <row r="115">
          <cell r="F115">
            <v>472</v>
          </cell>
          <cell r="G115">
            <v>72160954</v>
          </cell>
          <cell r="H115">
            <v>43413356</v>
          </cell>
          <cell r="I115">
            <v>286</v>
          </cell>
          <cell r="J115">
            <v>22726012</v>
          </cell>
          <cell r="K115">
            <v>13582661</v>
          </cell>
          <cell r="L115">
            <v>218</v>
          </cell>
          <cell r="M115">
            <v>11047889</v>
          </cell>
          <cell r="N115">
            <v>3825044</v>
          </cell>
          <cell r="O115">
            <v>353</v>
          </cell>
          <cell r="P115">
            <v>22896956</v>
          </cell>
          <cell r="Q115">
            <v>13396942</v>
          </cell>
          <cell r="R115">
            <v>304</v>
          </cell>
          <cell r="S115">
            <v>15213097</v>
          </cell>
          <cell r="T115">
            <v>6624588</v>
          </cell>
          <cell r="U115">
            <v>315</v>
          </cell>
          <cell r="V115">
            <v>16876562</v>
          </cell>
          <cell r="W115">
            <v>4782709</v>
          </cell>
          <cell r="X115">
            <v>392</v>
          </cell>
          <cell r="Y115">
            <v>32702172</v>
          </cell>
          <cell r="Z115">
            <v>13111247</v>
          </cell>
          <cell r="AA115">
            <v>389</v>
          </cell>
          <cell r="AB115">
            <v>21033259</v>
          </cell>
          <cell r="AC115">
            <v>7607284</v>
          </cell>
          <cell r="AD115">
            <v>606</v>
          </cell>
          <cell r="AE115">
            <v>39868245</v>
          </cell>
          <cell r="AF115">
            <v>18740192</v>
          </cell>
          <cell r="AG115">
            <v>574</v>
          </cell>
          <cell r="AH115">
            <v>47749928</v>
          </cell>
          <cell r="AI115">
            <v>24267329</v>
          </cell>
          <cell r="AJ115">
            <v>716</v>
          </cell>
          <cell r="AK115">
            <v>39818918</v>
          </cell>
          <cell r="AL115">
            <v>16954747</v>
          </cell>
          <cell r="AM115">
            <v>795</v>
          </cell>
          <cell r="AN115">
            <v>47271706</v>
          </cell>
          <cell r="AO115">
            <v>21596820</v>
          </cell>
          <cell r="AP115">
            <v>457</v>
          </cell>
          <cell r="AQ115">
            <v>29888403</v>
          </cell>
          <cell r="AR115">
            <v>15091917</v>
          </cell>
          <cell r="AS115">
            <v>359</v>
          </cell>
          <cell r="AT115">
            <v>35249524</v>
          </cell>
          <cell r="AU115">
            <v>17432968</v>
          </cell>
          <cell r="AV115">
            <v>322</v>
          </cell>
          <cell r="AW115">
            <v>17753655</v>
          </cell>
          <cell r="AX115">
            <v>5071922</v>
          </cell>
          <cell r="AY115">
            <v>319</v>
          </cell>
          <cell r="AZ115">
            <v>15236207</v>
          </cell>
          <cell r="BA115">
            <v>6239511</v>
          </cell>
          <cell r="BB115">
            <v>223</v>
          </cell>
          <cell r="BC115">
            <v>10879934</v>
          </cell>
          <cell r="BD115">
            <v>4118214</v>
          </cell>
          <cell r="BE115">
            <v>213</v>
          </cell>
          <cell r="BF115">
            <v>7961364</v>
          </cell>
          <cell r="BG115">
            <v>2727552</v>
          </cell>
        </row>
        <row r="116">
          <cell r="F116">
            <v>1</v>
          </cell>
          <cell r="G116">
            <v>1330800</v>
          </cell>
          <cell r="H116">
            <v>1330800</v>
          </cell>
          <cell r="I116">
            <v>2</v>
          </cell>
          <cell r="J116">
            <v>25000</v>
          </cell>
          <cell r="K116">
            <v>12200</v>
          </cell>
          <cell r="L116">
            <v>1</v>
          </cell>
          <cell r="M116">
            <v>10000</v>
          </cell>
          <cell r="N116">
            <v>8000</v>
          </cell>
          <cell r="O116">
            <v>0</v>
          </cell>
          <cell r="P116">
            <v>0</v>
          </cell>
          <cell r="Q116">
            <v>0</v>
          </cell>
          <cell r="R116">
            <v>730</v>
          </cell>
          <cell r="S116">
            <v>11113058</v>
          </cell>
          <cell r="T116">
            <v>7171428</v>
          </cell>
          <cell r="U116">
            <v>608</v>
          </cell>
          <cell r="V116">
            <v>9120000</v>
          </cell>
          <cell r="W116">
            <v>4666012</v>
          </cell>
          <cell r="X116">
            <v>4</v>
          </cell>
          <cell r="Y116">
            <v>94040</v>
          </cell>
          <cell r="Z116">
            <v>74776</v>
          </cell>
          <cell r="AA116">
            <v>58</v>
          </cell>
          <cell r="AB116">
            <v>1397966</v>
          </cell>
          <cell r="AC116">
            <v>1293750</v>
          </cell>
          <cell r="AD116">
            <v>29</v>
          </cell>
          <cell r="AE116">
            <v>403000</v>
          </cell>
          <cell r="AF116">
            <v>356486</v>
          </cell>
          <cell r="AG116">
            <v>9</v>
          </cell>
          <cell r="AH116">
            <v>174500</v>
          </cell>
          <cell r="AI116">
            <v>46671</v>
          </cell>
          <cell r="AJ116">
            <v>226</v>
          </cell>
          <cell r="AK116">
            <v>5534500</v>
          </cell>
          <cell r="AL116">
            <v>2160268</v>
          </cell>
          <cell r="AM116">
            <v>212</v>
          </cell>
          <cell r="AN116">
            <v>9705482</v>
          </cell>
          <cell r="AO116">
            <v>8195982</v>
          </cell>
          <cell r="AP116">
            <v>10</v>
          </cell>
          <cell r="AQ116">
            <v>315000</v>
          </cell>
          <cell r="AR116">
            <v>134639</v>
          </cell>
          <cell r="AS116">
            <v>596</v>
          </cell>
          <cell r="AT116">
            <v>9999900</v>
          </cell>
          <cell r="AU116">
            <v>1504630</v>
          </cell>
          <cell r="AV116">
            <v>52</v>
          </cell>
          <cell r="AW116">
            <v>993000</v>
          </cell>
          <cell r="AX116">
            <v>29900</v>
          </cell>
          <cell r="AY116">
            <v>15</v>
          </cell>
          <cell r="AZ116">
            <v>188500</v>
          </cell>
          <cell r="BA116">
            <v>128200</v>
          </cell>
          <cell r="BB116">
            <v>3</v>
          </cell>
          <cell r="BC116">
            <v>50000</v>
          </cell>
          <cell r="BD116">
            <v>21681</v>
          </cell>
          <cell r="BE116">
            <v>15</v>
          </cell>
          <cell r="BF116">
            <v>219170</v>
          </cell>
          <cell r="BG116">
            <v>69384</v>
          </cell>
        </row>
        <row r="118">
          <cell r="F118">
            <v>31727</v>
          </cell>
          <cell r="G118">
            <v>706107489</v>
          </cell>
          <cell r="H118">
            <v>690439210</v>
          </cell>
          <cell r="I118">
            <v>36571</v>
          </cell>
          <cell r="J118">
            <v>550903967</v>
          </cell>
          <cell r="K118">
            <v>523009781</v>
          </cell>
          <cell r="L118">
            <v>16990</v>
          </cell>
          <cell r="M118">
            <v>301475420</v>
          </cell>
          <cell r="N118">
            <v>289508899</v>
          </cell>
          <cell r="O118">
            <v>21334</v>
          </cell>
          <cell r="P118">
            <v>487490248</v>
          </cell>
          <cell r="Q118">
            <v>471640877</v>
          </cell>
          <cell r="R118">
            <v>18425</v>
          </cell>
          <cell r="S118">
            <v>357450555</v>
          </cell>
          <cell r="T118">
            <v>345006200</v>
          </cell>
          <cell r="U118">
            <v>18945</v>
          </cell>
          <cell r="V118">
            <v>515524887</v>
          </cell>
          <cell r="W118">
            <v>496647853</v>
          </cell>
          <cell r="X118">
            <v>21577</v>
          </cell>
          <cell r="Y118">
            <v>705960939</v>
          </cell>
          <cell r="Z118">
            <v>678458779</v>
          </cell>
          <cell r="AA118">
            <v>31145</v>
          </cell>
          <cell r="AB118">
            <v>856424286</v>
          </cell>
          <cell r="AC118">
            <v>824774858</v>
          </cell>
          <cell r="AD118">
            <v>44193</v>
          </cell>
          <cell r="AE118">
            <v>969202915</v>
          </cell>
          <cell r="AF118">
            <v>936734739</v>
          </cell>
          <cell r="AG118">
            <v>53362</v>
          </cell>
          <cell r="AH118">
            <v>934936598</v>
          </cell>
          <cell r="AI118">
            <v>902244558</v>
          </cell>
          <cell r="AJ118">
            <v>69807</v>
          </cell>
          <cell r="AK118">
            <v>879827903</v>
          </cell>
          <cell r="AL118">
            <v>850503992</v>
          </cell>
          <cell r="AM118">
            <v>85798</v>
          </cell>
          <cell r="AN118">
            <v>975829727</v>
          </cell>
          <cell r="AO118">
            <v>937432297</v>
          </cell>
          <cell r="AP118">
            <v>93394</v>
          </cell>
          <cell r="AQ118">
            <v>1059335547</v>
          </cell>
          <cell r="AR118">
            <v>1003696891</v>
          </cell>
          <cell r="AS118">
            <v>69794</v>
          </cell>
          <cell r="AT118">
            <v>804809093</v>
          </cell>
          <cell r="AU118">
            <v>770685721</v>
          </cell>
          <cell r="AV118">
            <v>45018</v>
          </cell>
          <cell r="AW118">
            <v>649501394</v>
          </cell>
          <cell r="AX118">
            <v>618995464</v>
          </cell>
          <cell r="AY118">
            <v>30279</v>
          </cell>
          <cell r="AZ118">
            <v>525054701</v>
          </cell>
          <cell r="BA118">
            <v>497691983</v>
          </cell>
          <cell r="BB118">
            <v>13829</v>
          </cell>
          <cell r="BC118">
            <v>268619384</v>
          </cell>
          <cell r="BD118">
            <v>254046317</v>
          </cell>
          <cell r="BE118">
            <v>4681</v>
          </cell>
          <cell r="BF118">
            <v>177297008</v>
          </cell>
          <cell r="BG118">
            <v>170229196</v>
          </cell>
        </row>
        <row r="119">
          <cell r="F119">
            <v>24269</v>
          </cell>
          <cell r="G119">
            <v>2155719784</v>
          </cell>
          <cell r="H119">
            <v>1728870053</v>
          </cell>
          <cell r="I119">
            <v>11041</v>
          </cell>
          <cell r="J119">
            <v>1003435904</v>
          </cell>
          <cell r="K119">
            <v>676792533</v>
          </cell>
          <cell r="L119">
            <v>7489</v>
          </cell>
          <cell r="M119">
            <v>731191647</v>
          </cell>
          <cell r="N119">
            <v>601225128</v>
          </cell>
          <cell r="O119">
            <v>8786</v>
          </cell>
          <cell r="P119">
            <v>1142522124</v>
          </cell>
          <cell r="Q119">
            <v>817993503</v>
          </cell>
          <cell r="R119">
            <v>10406</v>
          </cell>
          <cell r="S119">
            <v>1308420458</v>
          </cell>
          <cell r="T119">
            <v>1008245363</v>
          </cell>
          <cell r="U119">
            <v>12647</v>
          </cell>
          <cell r="V119">
            <v>1668709496</v>
          </cell>
          <cell r="W119">
            <v>1309128748</v>
          </cell>
          <cell r="X119">
            <v>16365</v>
          </cell>
          <cell r="Y119">
            <v>1932191230</v>
          </cell>
          <cell r="Z119">
            <v>1537949461</v>
          </cell>
          <cell r="AA119">
            <v>20839</v>
          </cell>
          <cell r="AB119">
            <v>2047845299</v>
          </cell>
          <cell r="AC119">
            <v>1644644498</v>
          </cell>
          <cell r="AD119">
            <v>15665</v>
          </cell>
          <cell r="AE119">
            <v>2236943299</v>
          </cell>
          <cell r="AF119">
            <v>1800114763</v>
          </cell>
          <cell r="AG119">
            <v>16791</v>
          </cell>
          <cell r="AH119">
            <v>2295764743</v>
          </cell>
          <cell r="AI119">
            <v>1635410816</v>
          </cell>
          <cell r="AJ119">
            <v>18837</v>
          </cell>
          <cell r="AK119">
            <v>2249944492</v>
          </cell>
          <cell r="AL119">
            <v>1716049202</v>
          </cell>
          <cell r="AM119">
            <v>41972</v>
          </cell>
          <cell r="AN119">
            <v>2380281637</v>
          </cell>
          <cell r="AO119">
            <v>1618026603</v>
          </cell>
          <cell r="AP119">
            <v>62305</v>
          </cell>
          <cell r="AQ119">
            <v>2689650572</v>
          </cell>
          <cell r="AR119">
            <v>1702409885</v>
          </cell>
          <cell r="AS119">
            <v>38398</v>
          </cell>
          <cell r="AT119">
            <v>1936851523</v>
          </cell>
          <cell r="AU119">
            <v>1288703475</v>
          </cell>
          <cell r="AV119">
            <v>9074</v>
          </cell>
          <cell r="AW119">
            <v>1210403055</v>
          </cell>
          <cell r="AX119">
            <v>857814829</v>
          </cell>
          <cell r="AY119">
            <v>6165</v>
          </cell>
          <cell r="AZ119">
            <v>1147362847</v>
          </cell>
          <cell r="BA119">
            <v>737784354</v>
          </cell>
          <cell r="BB119">
            <v>4810</v>
          </cell>
          <cell r="BC119">
            <v>672799471</v>
          </cell>
          <cell r="BD119">
            <v>390035319</v>
          </cell>
          <cell r="BE119">
            <v>2474</v>
          </cell>
          <cell r="BF119">
            <v>402291723</v>
          </cell>
          <cell r="BG119">
            <v>270102437</v>
          </cell>
        </row>
        <row r="120">
          <cell r="F120">
            <v>17155</v>
          </cell>
          <cell r="G120">
            <v>1091054592</v>
          </cell>
          <cell r="H120">
            <v>929502723</v>
          </cell>
          <cell r="I120">
            <v>7478</v>
          </cell>
          <cell r="J120">
            <v>628012504</v>
          </cell>
          <cell r="K120">
            <v>523941652</v>
          </cell>
          <cell r="L120">
            <v>5515</v>
          </cell>
          <cell r="M120">
            <v>494238606</v>
          </cell>
          <cell r="N120">
            <v>371706092</v>
          </cell>
          <cell r="O120">
            <v>6275</v>
          </cell>
          <cell r="P120">
            <v>860195269</v>
          </cell>
          <cell r="Q120">
            <v>684895470</v>
          </cell>
          <cell r="R120">
            <v>6060</v>
          </cell>
          <cell r="S120">
            <v>864323699</v>
          </cell>
          <cell r="T120">
            <v>689674079</v>
          </cell>
          <cell r="U120">
            <v>6301</v>
          </cell>
          <cell r="V120">
            <v>1089233856</v>
          </cell>
          <cell r="W120">
            <v>947828385</v>
          </cell>
          <cell r="X120">
            <v>7319</v>
          </cell>
          <cell r="Y120">
            <v>1129945237</v>
          </cell>
          <cell r="Z120">
            <v>993251134</v>
          </cell>
          <cell r="AA120">
            <v>7621</v>
          </cell>
          <cell r="AB120">
            <v>1141732389</v>
          </cell>
          <cell r="AC120">
            <v>954503886</v>
          </cell>
          <cell r="AD120">
            <v>8248</v>
          </cell>
          <cell r="AE120">
            <v>1419587945</v>
          </cell>
          <cell r="AF120">
            <v>1170442012</v>
          </cell>
          <cell r="AG120">
            <v>9197</v>
          </cell>
          <cell r="AH120">
            <v>1861181430</v>
          </cell>
          <cell r="AI120">
            <v>1492035582</v>
          </cell>
          <cell r="AJ120">
            <v>9562</v>
          </cell>
          <cell r="AK120">
            <v>1513473103</v>
          </cell>
          <cell r="AL120">
            <v>1171538891</v>
          </cell>
          <cell r="AM120">
            <v>9258</v>
          </cell>
          <cell r="AN120">
            <v>1735410557</v>
          </cell>
          <cell r="AO120">
            <v>1410428037</v>
          </cell>
          <cell r="AP120">
            <v>8084</v>
          </cell>
          <cell r="AQ120">
            <v>1762437561</v>
          </cell>
          <cell r="AR120">
            <v>1305074910</v>
          </cell>
          <cell r="AS120">
            <v>5093</v>
          </cell>
          <cell r="AT120">
            <v>1288416310</v>
          </cell>
          <cell r="AU120">
            <v>898319844</v>
          </cell>
          <cell r="AV120">
            <v>3618</v>
          </cell>
          <cell r="AW120">
            <v>902550177</v>
          </cell>
          <cell r="AX120">
            <v>646625889</v>
          </cell>
          <cell r="AY120">
            <v>3690</v>
          </cell>
          <cell r="AZ120">
            <v>1051406177</v>
          </cell>
          <cell r="BA120">
            <v>774296993</v>
          </cell>
          <cell r="BB120">
            <v>2374</v>
          </cell>
          <cell r="BC120">
            <v>455799751</v>
          </cell>
          <cell r="BD120">
            <v>316826676</v>
          </cell>
          <cell r="BE120">
            <v>1700</v>
          </cell>
          <cell r="BF120">
            <v>361568806</v>
          </cell>
          <cell r="BG120">
            <v>242605227</v>
          </cell>
        </row>
        <row r="121">
          <cell r="F121">
            <v>5514</v>
          </cell>
          <cell r="G121">
            <v>66746892</v>
          </cell>
          <cell r="H121">
            <v>22855066</v>
          </cell>
          <cell r="I121">
            <v>33344</v>
          </cell>
          <cell r="J121">
            <v>446790677</v>
          </cell>
          <cell r="K121">
            <v>173369270</v>
          </cell>
          <cell r="L121">
            <v>48924</v>
          </cell>
          <cell r="M121">
            <v>1022022043</v>
          </cell>
          <cell r="N121">
            <v>424478948</v>
          </cell>
          <cell r="O121">
            <v>46125</v>
          </cell>
          <cell r="P121">
            <v>1023715403</v>
          </cell>
          <cell r="Q121">
            <v>441834629</v>
          </cell>
          <cell r="R121">
            <v>32087</v>
          </cell>
          <cell r="S121">
            <v>616757591</v>
          </cell>
          <cell r="T121">
            <v>271569702</v>
          </cell>
          <cell r="U121">
            <v>36943</v>
          </cell>
          <cell r="V121">
            <v>709967424</v>
          </cell>
          <cell r="W121">
            <v>302093919</v>
          </cell>
          <cell r="X121">
            <v>42229</v>
          </cell>
          <cell r="Y121">
            <v>780221566</v>
          </cell>
          <cell r="Z121">
            <v>326799480</v>
          </cell>
          <cell r="AA121">
            <v>39086</v>
          </cell>
          <cell r="AB121">
            <v>733346251</v>
          </cell>
          <cell r="AC121">
            <v>306883666</v>
          </cell>
          <cell r="AD121">
            <v>38312</v>
          </cell>
          <cell r="AE121">
            <v>735156613</v>
          </cell>
          <cell r="AF121">
            <v>319174211</v>
          </cell>
          <cell r="AG121">
            <v>34125</v>
          </cell>
          <cell r="AH121">
            <v>667165897</v>
          </cell>
          <cell r="AI121">
            <v>297485780</v>
          </cell>
          <cell r="AJ121">
            <v>27207</v>
          </cell>
          <cell r="AK121">
            <v>546140819</v>
          </cell>
          <cell r="AL121">
            <v>243254170</v>
          </cell>
          <cell r="AM121">
            <v>24715</v>
          </cell>
          <cell r="AN121">
            <v>504036797</v>
          </cell>
          <cell r="AO121">
            <v>234966848</v>
          </cell>
          <cell r="AP121">
            <v>18526</v>
          </cell>
          <cell r="AQ121">
            <v>380593831</v>
          </cell>
          <cell r="AR121">
            <v>170636806</v>
          </cell>
          <cell r="AS121">
            <v>10435</v>
          </cell>
          <cell r="AT121">
            <v>226632221</v>
          </cell>
          <cell r="AU121">
            <v>101476387</v>
          </cell>
          <cell r="AV121">
            <v>5452</v>
          </cell>
          <cell r="AW121">
            <v>113472937</v>
          </cell>
          <cell r="AX121">
            <v>49184252</v>
          </cell>
          <cell r="AY121">
            <v>4719</v>
          </cell>
          <cell r="AZ121">
            <v>107207109</v>
          </cell>
          <cell r="BA121">
            <v>45630918</v>
          </cell>
          <cell r="BB121">
            <v>1899</v>
          </cell>
          <cell r="BC121">
            <v>41655569</v>
          </cell>
          <cell r="BD121">
            <v>16537376</v>
          </cell>
          <cell r="BE121">
            <v>1046</v>
          </cell>
          <cell r="BF121">
            <v>24266579</v>
          </cell>
          <cell r="BG121">
            <v>10050513</v>
          </cell>
        </row>
        <row r="122">
          <cell r="F122">
            <v>111</v>
          </cell>
          <cell r="G122">
            <v>8488955</v>
          </cell>
          <cell r="H122">
            <v>8004595</v>
          </cell>
          <cell r="I122">
            <v>143</v>
          </cell>
          <cell r="J122">
            <v>22428333</v>
          </cell>
          <cell r="K122">
            <v>19793883</v>
          </cell>
          <cell r="L122">
            <v>95</v>
          </cell>
          <cell r="M122">
            <v>14294806</v>
          </cell>
          <cell r="N122">
            <v>12853698</v>
          </cell>
          <cell r="O122">
            <v>124</v>
          </cell>
          <cell r="P122">
            <v>22720370</v>
          </cell>
          <cell r="Q122">
            <v>16860976</v>
          </cell>
          <cell r="R122">
            <v>126</v>
          </cell>
          <cell r="S122">
            <v>79869162</v>
          </cell>
          <cell r="T122">
            <v>58928854</v>
          </cell>
          <cell r="U122">
            <v>140</v>
          </cell>
          <cell r="V122">
            <v>67047922</v>
          </cell>
          <cell r="W122">
            <v>57772407</v>
          </cell>
          <cell r="X122">
            <v>195</v>
          </cell>
          <cell r="Y122">
            <v>136720431</v>
          </cell>
          <cell r="Z122">
            <v>103987606</v>
          </cell>
          <cell r="AA122">
            <v>361</v>
          </cell>
          <cell r="AB122">
            <v>279216929</v>
          </cell>
          <cell r="AC122">
            <v>209591016</v>
          </cell>
          <cell r="AD122">
            <v>387</v>
          </cell>
          <cell r="AE122">
            <v>274501338</v>
          </cell>
          <cell r="AF122">
            <v>233362758</v>
          </cell>
          <cell r="AG122">
            <v>488</v>
          </cell>
          <cell r="AH122">
            <v>478886820</v>
          </cell>
          <cell r="AI122">
            <v>311607852</v>
          </cell>
          <cell r="AJ122">
            <v>749</v>
          </cell>
          <cell r="AK122">
            <v>632952865</v>
          </cell>
          <cell r="AL122">
            <v>367978465</v>
          </cell>
          <cell r="AM122">
            <v>949</v>
          </cell>
          <cell r="AN122">
            <v>779814663</v>
          </cell>
          <cell r="AO122">
            <v>539803639</v>
          </cell>
          <cell r="AP122">
            <v>1571</v>
          </cell>
          <cell r="AQ122">
            <v>885832175</v>
          </cell>
          <cell r="AR122">
            <v>540060211</v>
          </cell>
          <cell r="AS122">
            <v>858</v>
          </cell>
          <cell r="AT122">
            <v>828887234</v>
          </cell>
          <cell r="AU122">
            <v>533401010</v>
          </cell>
          <cell r="AV122">
            <v>614</v>
          </cell>
          <cell r="AW122">
            <v>399242304</v>
          </cell>
          <cell r="AX122">
            <v>270929752</v>
          </cell>
          <cell r="AY122">
            <v>548</v>
          </cell>
          <cell r="AZ122">
            <v>466081433</v>
          </cell>
          <cell r="BA122">
            <v>341543869</v>
          </cell>
          <cell r="BB122">
            <v>142</v>
          </cell>
          <cell r="BC122">
            <v>57893820</v>
          </cell>
          <cell r="BD122">
            <v>40115112</v>
          </cell>
          <cell r="BE122">
            <v>66</v>
          </cell>
          <cell r="BF122">
            <v>24629452</v>
          </cell>
          <cell r="BG122">
            <v>18683218</v>
          </cell>
        </row>
        <row r="123">
          <cell r="F123">
            <v>13</v>
          </cell>
          <cell r="G123">
            <v>5586875</v>
          </cell>
          <cell r="H123">
            <v>5586875</v>
          </cell>
          <cell r="I123">
            <v>16</v>
          </cell>
          <cell r="J123">
            <v>4859193</v>
          </cell>
          <cell r="K123">
            <v>3672281</v>
          </cell>
          <cell r="L123">
            <v>0</v>
          </cell>
          <cell r="M123">
            <v>0</v>
          </cell>
          <cell r="N123">
            <v>0</v>
          </cell>
          <cell r="O123">
            <v>4</v>
          </cell>
          <cell r="P123">
            <v>2659534</v>
          </cell>
          <cell r="Q123">
            <v>2659534</v>
          </cell>
          <cell r="R123">
            <v>15</v>
          </cell>
          <cell r="S123">
            <v>18100486</v>
          </cell>
          <cell r="T123">
            <v>15787710</v>
          </cell>
          <cell r="U123">
            <v>18</v>
          </cell>
          <cell r="V123">
            <v>4699577</v>
          </cell>
          <cell r="W123">
            <v>4215856</v>
          </cell>
          <cell r="X123">
            <v>50</v>
          </cell>
          <cell r="Y123">
            <v>19453915</v>
          </cell>
          <cell r="Z123">
            <v>15386655</v>
          </cell>
          <cell r="AA123">
            <v>17</v>
          </cell>
          <cell r="AB123">
            <v>12306409</v>
          </cell>
          <cell r="AC123">
            <v>10110656</v>
          </cell>
          <cell r="AD123">
            <v>9</v>
          </cell>
          <cell r="AE123">
            <v>1739605</v>
          </cell>
          <cell r="AF123">
            <v>1561284</v>
          </cell>
          <cell r="AG123">
            <v>67</v>
          </cell>
          <cell r="AH123">
            <v>28569578</v>
          </cell>
          <cell r="AI123">
            <v>20205330</v>
          </cell>
          <cell r="AJ123">
            <v>22</v>
          </cell>
          <cell r="AK123">
            <v>18024551</v>
          </cell>
          <cell r="AL123">
            <v>16834233</v>
          </cell>
          <cell r="AM123">
            <v>133</v>
          </cell>
          <cell r="AN123">
            <v>31156757</v>
          </cell>
          <cell r="AO123">
            <v>20286915</v>
          </cell>
          <cell r="AP123">
            <v>63</v>
          </cell>
          <cell r="AQ123">
            <v>27770636</v>
          </cell>
          <cell r="AR123">
            <v>18062063</v>
          </cell>
          <cell r="AS123">
            <v>86</v>
          </cell>
          <cell r="AT123">
            <v>21804099</v>
          </cell>
          <cell r="AU123">
            <v>15235875</v>
          </cell>
          <cell r="AV123">
            <v>82</v>
          </cell>
          <cell r="AW123">
            <v>22874652</v>
          </cell>
          <cell r="AX123">
            <v>18862241</v>
          </cell>
          <cell r="AY123">
            <v>13</v>
          </cell>
          <cell r="AZ123">
            <v>4902190</v>
          </cell>
          <cell r="BA123">
            <v>4902190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7">
          <cell r="F127">
            <v>108101</v>
          </cell>
          <cell r="G127">
            <v>2965915876</v>
          </cell>
          <cell r="H127">
            <v>1998954600</v>
          </cell>
          <cell r="I127">
            <v>57237</v>
          </cell>
          <cell r="J127">
            <v>1480726175</v>
          </cell>
          <cell r="K127">
            <v>876486772</v>
          </cell>
          <cell r="L127">
            <v>49082</v>
          </cell>
          <cell r="M127">
            <v>1451341110</v>
          </cell>
          <cell r="N127">
            <v>855521441</v>
          </cell>
          <cell r="O127">
            <v>58635</v>
          </cell>
          <cell r="P127">
            <v>1841318990</v>
          </cell>
          <cell r="Q127">
            <v>1059910590</v>
          </cell>
          <cell r="R127">
            <v>57796</v>
          </cell>
          <cell r="S127">
            <v>2021377392</v>
          </cell>
          <cell r="T127">
            <v>1223755134</v>
          </cell>
          <cell r="U127">
            <v>62759</v>
          </cell>
          <cell r="V127">
            <v>2583835497</v>
          </cell>
          <cell r="W127">
            <v>1639666098</v>
          </cell>
          <cell r="X127">
            <v>72468</v>
          </cell>
          <cell r="Y127">
            <v>2882597914</v>
          </cell>
          <cell r="Z127">
            <v>1762224880</v>
          </cell>
          <cell r="AA127">
            <v>73137</v>
          </cell>
          <cell r="AB127">
            <v>2931461405</v>
          </cell>
          <cell r="AC127">
            <v>1739809350</v>
          </cell>
          <cell r="AD127">
            <v>78982</v>
          </cell>
          <cell r="AE127">
            <v>3106718791</v>
          </cell>
          <cell r="AF127">
            <v>1910381459</v>
          </cell>
          <cell r="AG127">
            <v>80272</v>
          </cell>
          <cell r="AH127">
            <v>3082175361</v>
          </cell>
          <cell r="AI127">
            <v>1712235399</v>
          </cell>
          <cell r="AJ127">
            <v>87654</v>
          </cell>
          <cell r="AK127">
            <v>3282205264</v>
          </cell>
          <cell r="AL127">
            <v>2000094033</v>
          </cell>
          <cell r="AM127">
            <v>85270</v>
          </cell>
          <cell r="AN127">
            <v>3232695449</v>
          </cell>
          <cell r="AO127">
            <v>2128204286</v>
          </cell>
          <cell r="AP127">
            <v>68531</v>
          </cell>
          <cell r="AQ127">
            <v>2907989803</v>
          </cell>
          <cell r="AR127">
            <v>1929751121</v>
          </cell>
          <cell r="AS127">
            <v>46423</v>
          </cell>
          <cell r="AT127">
            <v>2380965544</v>
          </cell>
          <cell r="AU127">
            <v>1626495599</v>
          </cell>
          <cell r="AV127">
            <v>28356</v>
          </cell>
          <cell r="AW127">
            <v>1410397927</v>
          </cell>
          <cell r="AX127">
            <v>973622371</v>
          </cell>
          <cell r="AY127">
            <v>18674</v>
          </cell>
          <cell r="AZ127">
            <v>1083302554</v>
          </cell>
          <cell r="BA127">
            <v>708762909</v>
          </cell>
          <cell r="BB127">
            <v>9846</v>
          </cell>
          <cell r="BC127">
            <v>540130644</v>
          </cell>
          <cell r="BD127">
            <v>321775310</v>
          </cell>
          <cell r="BE127">
            <v>6954</v>
          </cell>
          <cell r="BF127">
            <v>408514214</v>
          </cell>
          <cell r="BG127">
            <v>265562031</v>
          </cell>
          <cell r="BH127">
            <v>0</v>
          </cell>
          <cell r="BI127">
            <v>0</v>
          </cell>
          <cell r="BJ127">
            <v>0</v>
          </cell>
        </row>
        <row r="132">
          <cell r="F132">
            <v>2575</v>
          </cell>
          <cell r="I132">
            <v>0</v>
          </cell>
          <cell r="L132">
            <v>0</v>
          </cell>
          <cell r="O132">
            <v>0</v>
          </cell>
          <cell r="R132">
            <v>0</v>
          </cell>
          <cell r="U132">
            <v>0</v>
          </cell>
          <cell r="X132">
            <v>0</v>
          </cell>
          <cell r="AA132">
            <v>0</v>
          </cell>
          <cell r="AD132">
            <v>0</v>
          </cell>
          <cell r="AG132">
            <v>0</v>
          </cell>
          <cell r="AJ132">
            <v>0</v>
          </cell>
          <cell r="AM132">
            <v>0</v>
          </cell>
          <cell r="AP132">
            <v>0</v>
          </cell>
          <cell r="AS132">
            <v>0</v>
          </cell>
          <cell r="AV132">
            <v>0</v>
          </cell>
          <cell r="AY132">
            <v>0</v>
          </cell>
          <cell r="BB132">
            <v>0</v>
          </cell>
          <cell r="BE132">
            <v>0</v>
          </cell>
          <cell r="BH132">
            <v>0</v>
          </cell>
        </row>
        <row r="136">
          <cell r="F136">
            <v>2277</v>
          </cell>
          <cell r="I136">
            <v>0</v>
          </cell>
          <cell r="L136">
            <v>0</v>
          </cell>
          <cell r="O136">
            <v>0</v>
          </cell>
          <cell r="R136">
            <v>0</v>
          </cell>
          <cell r="U136">
            <v>0</v>
          </cell>
          <cell r="X136">
            <v>0</v>
          </cell>
          <cell r="AA136">
            <v>0</v>
          </cell>
          <cell r="AD136">
            <v>0</v>
          </cell>
          <cell r="AG136">
            <v>0</v>
          </cell>
          <cell r="AJ136">
            <v>0</v>
          </cell>
          <cell r="AM136">
            <v>0</v>
          </cell>
          <cell r="AP136">
            <v>0</v>
          </cell>
          <cell r="AS136">
            <v>0</v>
          </cell>
          <cell r="AV136">
            <v>0</v>
          </cell>
          <cell r="AY136">
            <v>0</v>
          </cell>
          <cell r="BB136">
            <v>0</v>
          </cell>
          <cell r="BE136">
            <v>0</v>
          </cell>
          <cell r="BH136">
            <v>0</v>
          </cell>
        </row>
        <row r="154">
          <cell r="F154">
            <v>815</v>
          </cell>
          <cell r="I154">
            <v>0</v>
          </cell>
          <cell r="L154">
            <v>0</v>
          </cell>
          <cell r="O154">
            <v>0</v>
          </cell>
          <cell r="R154">
            <v>0</v>
          </cell>
          <cell r="U154">
            <v>0</v>
          </cell>
          <cell r="X154">
            <v>0</v>
          </cell>
          <cell r="AA154">
            <v>0</v>
          </cell>
          <cell r="AD154">
            <v>0</v>
          </cell>
          <cell r="AG154">
            <v>0</v>
          </cell>
          <cell r="AJ154">
            <v>0</v>
          </cell>
          <cell r="AM154">
            <v>0</v>
          </cell>
          <cell r="AP154">
            <v>0</v>
          </cell>
          <cell r="AS154">
            <v>0</v>
          </cell>
          <cell r="AV154">
            <v>0</v>
          </cell>
          <cell r="AY154">
            <v>0</v>
          </cell>
          <cell r="BB154">
            <v>0</v>
          </cell>
          <cell r="BE154">
            <v>0</v>
          </cell>
          <cell r="BH154">
            <v>0</v>
          </cell>
        </row>
        <row r="171">
          <cell r="F171">
            <v>9</v>
          </cell>
          <cell r="I171">
            <v>0</v>
          </cell>
          <cell r="L171">
            <v>0</v>
          </cell>
          <cell r="O171">
            <v>0</v>
          </cell>
          <cell r="R171">
            <v>0</v>
          </cell>
          <cell r="U171">
            <v>0</v>
          </cell>
          <cell r="X171">
            <v>0</v>
          </cell>
          <cell r="AA171">
            <v>0</v>
          </cell>
          <cell r="AD171">
            <v>0</v>
          </cell>
          <cell r="AG171">
            <v>0</v>
          </cell>
          <cell r="AJ171">
            <v>0</v>
          </cell>
          <cell r="AM171">
            <v>0</v>
          </cell>
          <cell r="AP171">
            <v>0</v>
          </cell>
          <cell r="AS171">
            <v>0</v>
          </cell>
          <cell r="AV171">
            <v>0</v>
          </cell>
          <cell r="AY171">
            <v>0</v>
          </cell>
          <cell r="BB171">
            <v>0</v>
          </cell>
          <cell r="BE171">
            <v>0</v>
          </cell>
          <cell r="BH171">
            <v>0</v>
          </cell>
        </row>
        <row r="180">
          <cell r="F180">
            <v>276</v>
          </cell>
          <cell r="I180">
            <v>0</v>
          </cell>
          <cell r="L180">
            <v>0</v>
          </cell>
          <cell r="O180">
            <v>0</v>
          </cell>
          <cell r="R180">
            <v>0</v>
          </cell>
          <cell r="U180">
            <v>0</v>
          </cell>
          <cell r="X180">
            <v>0</v>
          </cell>
          <cell r="AA180">
            <v>0</v>
          </cell>
          <cell r="AD180">
            <v>0</v>
          </cell>
          <cell r="AG180">
            <v>0</v>
          </cell>
          <cell r="AJ180">
            <v>0</v>
          </cell>
          <cell r="AM180">
            <v>0</v>
          </cell>
          <cell r="AP180">
            <v>0</v>
          </cell>
          <cell r="AS180">
            <v>0</v>
          </cell>
          <cell r="AV180">
            <v>0</v>
          </cell>
          <cell r="AY180">
            <v>0</v>
          </cell>
          <cell r="BB180">
            <v>0</v>
          </cell>
          <cell r="BE180">
            <v>0</v>
          </cell>
          <cell r="BH180">
            <v>0</v>
          </cell>
        </row>
        <row r="187">
          <cell r="F187">
            <v>93</v>
          </cell>
          <cell r="I187">
            <v>0</v>
          </cell>
          <cell r="L187">
            <v>0</v>
          </cell>
          <cell r="O187">
            <v>0</v>
          </cell>
          <cell r="R187">
            <v>0</v>
          </cell>
          <cell r="U187">
            <v>0</v>
          </cell>
          <cell r="X187">
            <v>0</v>
          </cell>
          <cell r="AA187">
            <v>0</v>
          </cell>
          <cell r="AD187">
            <v>0</v>
          </cell>
          <cell r="AG187">
            <v>0</v>
          </cell>
          <cell r="AJ187">
            <v>0</v>
          </cell>
          <cell r="AM187">
            <v>0</v>
          </cell>
          <cell r="AP187">
            <v>0</v>
          </cell>
          <cell r="AS187">
            <v>0</v>
          </cell>
          <cell r="AV187">
            <v>0</v>
          </cell>
          <cell r="AY187">
            <v>0</v>
          </cell>
          <cell r="BB187">
            <v>0</v>
          </cell>
          <cell r="BE187">
            <v>0</v>
          </cell>
          <cell r="BH187">
            <v>0</v>
          </cell>
        </row>
        <row r="190">
          <cell r="F190">
            <v>78</v>
          </cell>
          <cell r="I190">
            <v>0</v>
          </cell>
          <cell r="L190">
            <v>0</v>
          </cell>
          <cell r="O190">
            <v>0</v>
          </cell>
          <cell r="R190">
            <v>0</v>
          </cell>
          <cell r="U190">
            <v>0</v>
          </cell>
          <cell r="X190">
            <v>0</v>
          </cell>
          <cell r="AA190">
            <v>0</v>
          </cell>
          <cell r="AD190">
            <v>0</v>
          </cell>
          <cell r="AG190">
            <v>0</v>
          </cell>
          <cell r="AJ190">
            <v>0</v>
          </cell>
          <cell r="AM190">
            <v>0</v>
          </cell>
          <cell r="AP190">
            <v>0</v>
          </cell>
          <cell r="AS190">
            <v>0</v>
          </cell>
          <cell r="AV190">
            <v>0</v>
          </cell>
          <cell r="AY190">
            <v>0</v>
          </cell>
          <cell r="BB190">
            <v>0</v>
          </cell>
          <cell r="BE190">
            <v>113</v>
          </cell>
          <cell r="BH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showGridLines="0" tabSelected="1" workbookViewId="0" topLeftCell="A1">
      <selection activeCell="D31" sqref="D31"/>
    </sheetView>
  </sheetViews>
  <sheetFormatPr defaultColWidth="11.19921875" defaultRowHeight="15"/>
  <cols>
    <col min="1" max="1" width="3.69921875" style="52" customWidth="1"/>
    <col min="2" max="2" width="20.09765625" style="52" bestFit="1" customWidth="1"/>
    <col min="3" max="3" width="1.1015625" style="52" bestFit="1" customWidth="1"/>
    <col min="4" max="4" width="39.19921875" style="52" bestFit="1" customWidth="1"/>
    <col min="5" max="16384" width="11.59765625" style="52" customWidth="1"/>
  </cols>
  <sheetData>
    <row r="1" spans="2:4" ht="11.25">
      <c r="B1" s="146" t="s">
        <v>208</v>
      </c>
      <c r="C1" s="146"/>
      <c r="D1" s="146"/>
    </row>
    <row r="3" spans="2:4" ht="11.25">
      <c r="B3" s="55" t="s">
        <v>146</v>
      </c>
      <c r="C3" s="55"/>
      <c r="D3" s="55" t="s">
        <v>145</v>
      </c>
    </row>
    <row r="5" spans="2:4" ht="11.25">
      <c r="B5" s="52" t="s">
        <v>130</v>
      </c>
      <c r="C5" s="52" t="s">
        <v>131</v>
      </c>
      <c r="D5" s="53" t="s">
        <v>132</v>
      </c>
    </row>
    <row r="6" ht="11.25">
      <c r="D6" s="53"/>
    </row>
    <row r="7" spans="2:4" ht="11.25">
      <c r="B7" s="52" t="s">
        <v>137</v>
      </c>
      <c r="C7" s="52" t="s">
        <v>131</v>
      </c>
      <c r="D7" s="53" t="s">
        <v>138</v>
      </c>
    </row>
    <row r="8" ht="11.25">
      <c r="D8" s="53"/>
    </row>
    <row r="9" spans="2:4" ht="11.25">
      <c r="B9" s="52" t="s">
        <v>133</v>
      </c>
      <c r="C9" s="52" t="s">
        <v>131</v>
      </c>
      <c r="D9" s="53" t="s">
        <v>134</v>
      </c>
    </row>
    <row r="10" ht="11.25">
      <c r="D10" s="53"/>
    </row>
    <row r="11" spans="2:4" ht="11.25">
      <c r="B11" s="52" t="s">
        <v>135</v>
      </c>
      <c r="C11" s="52" t="s">
        <v>131</v>
      </c>
      <c r="D11" s="53" t="s">
        <v>136</v>
      </c>
    </row>
    <row r="13" spans="2:4" ht="11.25">
      <c r="B13" s="52" t="s">
        <v>139</v>
      </c>
      <c r="C13" s="52" t="s">
        <v>131</v>
      </c>
      <c r="D13" s="53" t="s">
        <v>140</v>
      </c>
    </row>
    <row r="14" ht="11.25" customHeight="1">
      <c r="B14" s="54"/>
    </row>
    <row r="15" spans="2:4" ht="11.25">
      <c r="B15" s="52" t="s">
        <v>141</v>
      </c>
      <c r="C15" s="52" t="s">
        <v>131</v>
      </c>
      <c r="D15" s="53" t="s">
        <v>142</v>
      </c>
    </row>
    <row r="17" spans="2:12" ht="11.25">
      <c r="B17" s="52" t="s">
        <v>143</v>
      </c>
      <c r="C17" s="52" t="s">
        <v>131</v>
      </c>
      <c r="D17" s="53" t="s">
        <v>144</v>
      </c>
      <c r="E17" s="53"/>
      <c r="F17" s="53"/>
      <c r="G17" s="53"/>
      <c r="H17" s="53"/>
      <c r="I17" s="53"/>
      <c r="J17" s="53"/>
      <c r="K17" s="53"/>
      <c r="L17" s="53"/>
    </row>
    <row r="19" spans="2:4" ht="11.25">
      <c r="B19" s="52" t="s">
        <v>166</v>
      </c>
      <c r="C19" s="52" t="s">
        <v>131</v>
      </c>
      <c r="D19" s="53" t="s">
        <v>167</v>
      </c>
    </row>
    <row r="20" ht="11.25">
      <c r="D20" s="53"/>
    </row>
    <row r="21" spans="2:4" ht="11.25">
      <c r="B21" s="52" t="s">
        <v>168</v>
      </c>
      <c r="C21" s="52" t="s">
        <v>131</v>
      </c>
      <c r="D21" s="53" t="s">
        <v>169</v>
      </c>
    </row>
    <row r="22" ht="11.25">
      <c r="D22" s="53"/>
    </row>
    <row r="23" spans="2:4" ht="11.25">
      <c r="B23" s="52" t="s">
        <v>170</v>
      </c>
      <c r="C23" s="52" t="s">
        <v>131</v>
      </c>
      <c r="D23" s="53" t="s">
        <v>171</v>
      </c>
    </row>
    <row r="24" ht="11.25">
      <c r="D24" s="53"/>
    </row>
    <row r="25" spans="2:4" ht="11.25">
      <c r="B25" s="52" t="s">
        <v>172</v>
      </c>
      <c r="C25" s="52" t="s">
        <v>131</v>
      </c>
      <c r="D25" s="53" t="s">
        <v>173</v>
      </c>
    </row>
    <row r="27" ht="11.25">
      <c r="B27" s="56" t="s">
        <v>152</v>
      </c>
    </row>
  </sheetData>
  <mergeCells count="1">
    <mergeCell ref="B1:D1"/>
  </mergeCells>
  <hyperlinks>
    <hyperlink ref="B19" location="'tipo privado'!A1" display="Tipo privado"/>
    <hyperlink ref="D19" location="'tipo privado'!A1" display="Prestaciones medicas otorgadas sector privado"/>
    <hyperlink ref="B21" location="'tipo publico'!A1" display="Tipo público"/>
    <hyperlink ref="D21" location="'tipo publico'!A1" display="Prestaciones medicas otorgadas por sector público"/>
    <hyperlink ref="B23" location="'sexo privado'!A1" display="Sexo privado"/>
    <hyperlink ref="D23" location="'sexo privado'!A1" display="Prestaciones medicas otorgadas por sexo sector privado"/>
    <hyperlink ref="B25" location="'sexo publico'!A1" display="Sexo público"/>
    <hyperlink ref="D25" location="'sexo publico'!A1" display="Prestaciones medicas otorgadas por sexo sector público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showGridLines="0" zoomScale="75" zoomScaleNormal="75" workbookViewId="0" topLeftCell="A106">
      <selection activeCell="S31" sqref="S31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3" width="11.59765625" style="2" customWidth="1"/>
    <col min="4" max="4" width="4.8984375" style="1" bestFit="1" customWidth="1"/>
    <col min="5" max="7" width="4.3984375" style="1" bestFit="1" customWidth="1"/>
    <col min="8" max="8" width="4.69921875" style="1" bestFit="1" customWidth="1"/>
    <col min="9" max="9" width="4.3984375" style="2" bestFit="1" customWidth="1"/>
    <col min="10" max="10" width="4.8984375" style="2" bestFit="1" customWidth="1"/>
    <col min="11" max="11" width="5" style="2" bestFit="1" customWidth="1"/>
    <col min="12" max="12" width="4.69921875" style="2" bestFit="1" customWidth="1"/>
    <col min="13" max="13" width="4.8984375" style="2" bestFit="1" customWidth="1"/>
    <col min="14" max="15" width="5" style="2" bestFit="1" customWidth="1"/>
    <col min="16" max="16" width="4.69921875" style="2" bestFit="1" customWidth="1"/>
    <col min="17" max="18" width="4.59765625" style="2" bestFit="1" customWidth="1"/>
    <col min="19" max="19" width="4.19921875" style="2" bestFit="1" customWidth="1"/>
    <col min="20" max="20" width="4.3984375" style="2" bestFit="1" customWidth="1"/>
    <col min="21" max="21" width="4.09765625" style="2" bestFit="1" customWidth="1"/>
    <col min="22" max="23" width="5.796875" style="2" bestFit="1" customWidth="1"/>
    <col min="24" max="16384" width="11.59765625" style="2" customWidth="1"/>
  </cols>
  <sheetData>
    <row r="1" spans="1:23" ht="11.25">
      <c r="A1" s="148" t="s">
        <v>179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ht="11.25">
      <c r="A2" s="174" t="s">
        <v>147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ht="12" thickBot="1">
      <c r="B4" s="51">
        <v>1000000</v>
      </c>
    </row>
    <row r="5" spans="1:23" ht="11.25">
      <c r="A5" s="162" t="s">
        <v>15</v>
      </c>
      <c r="B5" s="162" t="s">
        <v>95</v>
      </c>
      <c r="C5" s="162" t="s">
        <v>96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62" t="s">
        <v>194</v>
      </c>
      <c r="W5" s="162" t="s">
        <v>0</v>
      </c>
    </row>
    <row r="6" spans="1:23" ht="11.25">
      <c r="A6" s="184"/>
      <c r="B6" s="184"/>
      <c r="C6" s="184"/>
      <c r="D6" s="70" t="s">
        <v>88</v>
      </c>
      <c r="E6" s="70" t="s">
        <v>89</v>
      </c>
      <c r="F6" s="70" t="s">
        <v>90</v>
      </c>
      <c r="G6" s="70" t="s">
        <v>14</v>
      </c>
      <c r="H6" s="70" t="s">
        <v>3</v>
      </c>
      <c r="I6" s="70" t="s">
        <v>4</v>
      </c>
      <c r="J6" s="70" t="s">
        <v>5</v>
      </c>
      <c r="K6" s="70" t="s">
        <v>6</v>
      </c>
      <c r="L6" s="70" t="s">
        <v>7</v>
      </c>
      <c r="M6" s="70" t="s">
        <v>8</v>
      </c>
      <c r="N6" s="70" t="s">
        <v>9</v>
      </c>
      <c r="O6" s="70" t="s">
        <v>10</v>
      </c>
      <c r="P6" s="70" t="s">
        <v>11</v>
      </c>
      <c r="Q6" s="70" t="s">
        <v>116</v>
      </c>
      <c r="R6" s="70" t="s">
        <v>117</v>
      </c>
      <c r="S6" s="70" t="s">
        <v>118</v>
      </c>
      <c r="T6" s="70" t="s">
        <v>119</v>
      </c>
      <c r="U6" s="70" t="s">
        <v>120</v>
      </c>
      <c r="V6" s="184"/>
      <c r="W6" s="184"/>
    </row>
    <row r="7" spans="1:23" ht="11.25">
      <c r="A7" s="163"/>
      <c r="B7" s="163"/>
      <c r="C7" s="163"/>
      <c r="D7" s="187" t="s">
        <v>123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</row>
    <row r="8" spans="1:23" ht="11.25">
      <c r="A8" s="179" t="s">
        <v>2</v>
      </c>
      <c r="B8" s="164" t="s">
        <v>33</v>
      </c>
      <c r="C8" s="48" t="s">
        <v>37</v>
      </c>
      <c r="D8" s="128">
        <f>+'[1]CORREGIDO EDAD SEX'!H66</f>
        <v>7088779895</v>
      </c>
      <c r="E8" s="128">
        <f>+'[1]CORREGIDO EDAD SEX'!K66</f>
        <v>4052953115</v>
      </c>
      <c r="F8" s="128">
        <f>+'[1]CORREGIDO EDAD SEX'!N66</f>
        <v>2999241523</v>
      </c>
      <c r="G8" s="128">
        <f>+'[1]CORREGIDO EDAD SEX'!Q66</f>
        <v>2477074818</v>
      </c>
      <c r="H8" s="128">
        <f>+'[1]CORREGIDO EDAD SEX'!T66</f>
        <v>2079695358</v>
      </c>
      <c r="I8" s="133">
        <f>+'[1]CORREGIDO EDAD SEX'!W66</f>
        <v>2829540148</v>
      </c>
      <c r="J8" s="133">
        <f>+'[1]CORREGIDO EDAD SEX'!Z66</f>
        <v>3528081126</v>
      </c>
      <c r="K8" s="133">
        <f>+'[1]CORREGIDO EDAD SEX'!AC66</f>
        <v>3566257787</v>
      </c>
      <c r="L8" s="133">
        <f>+'[1]CORREGIDO EDAD SEX'!AF66</f>
        <v>3414391123</v>
      </c>
      <c r="M8" s="133">
        <f>+'[1]CORREGIDO EDAD SEX'!AI66</f>
        <v>3156153401</v>
      </c>
      <c r="N8" s="133">
        <f>+'[1]CORREGIDO EDAD SEX'!AL66</f>
        <v>2701926734</v>
      </c>
      <c r="O8" s="133">
        <f>+'[1]CORREGIDO EDAD SEX'!AO66</f>
        <v>2315123503</v>
      </c>
      <c r="P8" s="133">
        <f>+'[1]CORREGIDO EDAD SEX'!AR66</f>
        <v>1826877466</v>
      </c>
      <c r="Q8" s="133">
        <f>+'[1]CORREGIDO EDAD SEX'!AU66</f>
        <v>1149759613</v>
      </c>
      <c r="R8" s="133">
        <f>+'[1]CORREGIDO EDAD SEX'!AX66</f>
        <v>673959632</v>
      </c>
      <c r="S8" s="133">
        <f>+'[1]CORREGIDO EDAD SEX'!BA66</f>
        <v>534364240</v>
      </c>
      <c r="T8" s="133">
        <f>+'[1]CORREGIDO EDAD SEX'!BD66</f>
        <v>272169204</v>
      </c>
      <c r="U8" s="133">
        <f>+'[1]CORREGIDO EDAD SEX'!BG66</f>
        <v>127956235</v>
      </c>
      <c r="V8" s="133">
        <f>+'[1]CORREGIDO EDAD SEX'!BJ66</f>
        <v>0</v>
      </c>
      <c r="W8" s="133">
        <f>SUM(D8:V8)</f>
        <v>44794304921</v>
      </c>
    </row>
    <row r="9" spans="1:23" ht="11.25" customHeight="1">
      <c r="A9" s="180"/>
      <c r="B9" s="172"/>
      <c r="C9" s="48" t="s">
        <v>38</v>
      </c>
      <c r="D9" s="128">
        <f>+'[1]CORREGIDO EDAD SEX'!H67</f>
        <v>70859170</v>
      </c>
      <c r="E9" s="128">
        <f>+'[1]CORREGIDO EDAD SEX'!K67</f>
        <v>51506043</v>
      </c>
      <c r="F9" s="128">
        <f>+'[1]CORREGIDO EDAD SEX'!N67</f>
        <v>37255798</v>
      </c>
      <c r="G9" s="128">
        <f>+'[1]CORREGIDO EDAD SEX'!Q67</f>
        <v>26867439</v>
      </c>
      <c r="H9" s="128">
        <f>+'[1]CORREGIDO EDAD SEX'!T67</f>
        <v>19760821</v>
      </c>
      <c r="I9" s="133">
        <f>+'[1]CORREGIDO EDAD SEX'!W67</f>
        <v>33989229</v>
      </c>
      <c r="J9" s="133">
        <f>+'[1]CORREGIDO EDAD SEX'!Z67</f>
        <v>62824915</v>
      </c>
      <c r="K9" s="133">
        <f>+'[1]CORREGIDO EDAD SEX'!AC67</f>
        <v>78177235</v>
      </c>
      <c r="L9" s="133">
        <f>+'[1]CORREGIDO EDAD SEX'!AF67</f>
        <v>75854277</v>
      </c>
      <c r="M9" s="133">
        <f>+'[1]CORREGIDO EDAD SEX'!AI67</f>
        <v>64230347</v>
      </c>
      <c r="N9" s="133">
        <f>+'[1]CORREGIDO EDAD SEX'!AL67</f>
        <v>49932282</v>
      </c>
      <c r="O9" s="133">
        <f>+'[1]CORREGIDO EDAD SEX'!AO67</f>
        <v>42809026</v>
      </c>
      <c r="P9" s="133">
        <f>+'[1]CORREGIDO EDAD SEX'!AR67</f>
        <v>32856397</v>
      </c>
      <c r="Q9" s="133">
        <f>+'[1]CORREGIDO EDAD SEX'!AU67</f>
        <v>18345062</v>
      </c>
      <c r="R9" s="133">
        <f>+'[1]CORREGIDO EDAD SEX'!AX67</f>
        <v>12933624</v>
      </c>
      <c r="S9" s="133">
        <f>+'[1]CORREGIDO EDAD SEX'!BA67</f>
        <v>12132572</v>
      </c>
      <c r="T9" s="133">
        <f>+'[1]CORREGIDO EDAD SEX'!BD67</f>
        <v>15869499</v>
      </c>
      <c r="U9" s="133">
        <f>+'[1]CORREGIDO EDAD SEX'!BG67</f>
        <v>19415721</v>
      </c>
      <c r="V9" s="133">
        <f>+'[1]CORREGIDO EDAD SEX'!BJ67</f>
        <v>0</v>
      </c>
      <c r="W9" s="133">
        <f>SUM(D9:V9)</f>
        <v>725619457</v>
      </c>
    </row>
    <row r="10" spans="1:23" ht="11.25" customHeight="1">
      <c r="A10" s="180"/>
      <c r="B10" s="172"/>
      <c r="C10" s="48" t="s">
        <v>39</v>
      </c>
      <c r="D10" s="128">
        <f>+'[1]CORREGIDO EDAD SEX'!H68</f>
        <v>1167738069</v>
      </c>
      <c r="E10" s="128">
        <f>+'[1]CORREGIDO EDAD SEX'!K68</f>
        <v>144761580</v>
      </c>
      <c r="F10" s="128">
        <f>+'[1]CORREGIDO EDAD SEX'!N68</f>
        <v>94665827</v>
      </c>
      <c r="G10" s="128">
        <f>+'[1]CORREGIDO EDAD SEX'!Q68</f>
        <v>110210671</v>
      </c>
      <c r="H10" s="128">
        <f>+'[1]CORREGIDO EDAD SEX'!T68</f>
        <v>128166437</v>
      </c>
      <c r="I10" s="133">
        <f>+'[1]CORREGIDO EDAD SEX'!W68</f>
        <v>155210603</v>
      </c>
      <c r="J10" s="133">
        <f>+'[1]CORREGIDO EDAD SEX'!Z68</f>
        <v>211680387</v>
      </c>
      <c r="K10" s="133">
        <f>+'[1]CORREGIDO EDAD SEX'!AC68</f>
        <v>234662610</v>
      </c>
      <c r="L10" s="133">
        <f>+'[1]CORREGIDO EDAD SEX'!AF68</f>
        <v>254221966</v>
      </c>
      <c r="M10" s="133">
        <f>+'[1]CORREGIDO EDAD SEX'!AI68</f>
        <v>283673088</v>
      </c>
      <c r="N10" s="133">
        <f>+'[1]CORREGIDO EDAD SEX'!AL68</f>
        <v>284730447</v>
      </c>
      <c r="O10" s="133">
        <f>+'[1]CORREGIDO EDAD SEX'!AO68</f>
        <v>348769605</v>
      </c>
      <c r="P10" s="133">
        <f>+'[1]CORREGIDO EDAD SEX'!AR68</f>
        <v>339655561</v>
      </c>
      <c r="Q10" s="133">
        <f>+'[1]CORREGIDO EDAD SEX'!AU68</f>
        <v>301069067</v>
      </c>
      <c r="R10" s="133">
        <f>+'[1]CORREGIDO EDAD SEX'!AX68</f>
        <v>209416638</v>
      </c>
      <c r="S10" s="133">
        <f>+'[1]CORREGIDO EDAD SEX'!BA68</f>
        <v>219150985</v>
      </c>
      <c r="T10" s="133">
        <f>+'[1]CORREGIDO EDAD SEX'!BD68</f>
        <v>129437550</v>
      </c>
      <c r="U10" s="133">
        <f>+'[1]CORREGIDO EDAD SEX'!BG68</f>
        <v>109997421</v>
      </c>
      <c r="V10" s="133">
        <f>+'[1]CORREGIDO EDAD SEX'!BJ68</f>
        <v>0</v>
      </c>
      <c r="W10" s="133">
        <f>SUM(D10:V10)</f>
        <v>4727218512</v>
      </c>
    </row>
    <row r="11" spans="1:23" ht="11.25" customHeight="1">
      <c r="A11" s="180"/>
      <c r="B11" s="175"/>
      <c r="C11" s="120" t="s">
        <v>17</v>
      </c>
      <c r="D11" s="129">
        <f>SUM(D8:D10)</f>
        <v>8327377134</v>
      </c>
      <c r="E11" s="129">
        <f aca="true" t="shared" si="0" ref="E11:W11">SUM(E8:E10)</f>
        <v>4249220738</v>
      </c>
      <c r="F11" s="129">
        <f t="shared" si="0"/>
        <v>3131163148</v>
      </c>
      <c r="G11" s="129">
        <f t="shared" si="0"/>
        <v>2614152928</v>
      </c>
      <c r="H11" s="129">
        <f t="shared" si="0"/>
        <v>2227622616</v>
      </c>
      <c r="I11" s="129">
        <f t="shared" si="0"/>
        <v>3018739980</v>
      </c>
      <c r="J11" s="129">
        <f t="shared" si="0"/>
        <v>3802586428</v>
      </c>
      <c r="K11" s="129">
        <f t="shared" si="0"/>
        <v>3879097632</v>
      </c>
      <c r="L11" s="129">
        <f t="shared" si="0"/>
        <v>3744467366</v>
      </c>
      <c r="M11" s="129">
        <f t="shared" si="0"/>
        <v>3504056836</v>
      </c>
      <c r="N11" s="129">
        <f t="shared" si="0"/>
        <v>3036589463</v>
      </c>
      <c r="O11" s="129">
        <f t="shared" si="0"/>
        <v>2706702134</v>
      </c>
      <c r="P11" s="129">
        <f t="shared" si="0"/>
        <v>2199389424</v>
      </c>
      <c r="Q11" s="129">
        <f t="shared" si="0"/>
        <v>1469173742</v>
      </c>
      <c r="R11" s="129">
        <f t="shared" si="0"/>
        <v>896309894</v>
      </c>
      <c r="S11" s="129">
        <f t="shared" si="0"/>
        <v>765647797</v>
      </c>
      <c r="T11" s="129">
        <f t="shared" si="0"/>
        <v>417476253</v>
      </c>
      <c r="U11" s="129">
        <f t="shared" si="0"/>
        <v>257369377</v>
      </c>
      <c r="V11" s="129">
        <f t="shared" si="0"/>
        <v>0</v>
      </c>
      <c r="W11" s="129">
        <f t="shared" si="0"/>
        <v>50247142890</v>
      </c>
    </row>
    <row r="12" spans="1:23" ht="11.25">
      <c r="A12" s="180"/>
      <c r="B12" s="164" t="s">
        <v>34</v>
      </c>
      <c r="C12" s="48" t="s">
        <v>40</v>
      </c>
      <c r="D12" s="128">
        <f>+'[1]CORREGIDO EDAD SEX'!H70</f>
        <v>1405023259</v>
      </c>
      <c r="E12" s="128">
        <f>+'[1]CORREGIDO EDAD SEX'!K70</f>
        <v>701770236</v>
      </c>
      <c r="F12" s="128">
        <f>+'[1]CORREGIDO EDAD SEX'!N70</f>
        <v>694451911</v>
      </c>
      <c r="G12" s="128">
        <f>+'[1]CORREGIDO EDAD SEX'!Q70</f>
        <v>759844263</v>
      </c>
      <c r="H12" s="128">
        <f>+'[1]CORREGIDO EDAD SEX'!T70</f>
        <v>660474670</v>
      </c>
      <c r="I12" s="128">
        <f>+'[1]CORREGIDO EDAD SEX'!W70</f>
        <v>833140363</v>
      </c>
      <c r="J12" s="128">
        <f>+'[1]CORREGIDO EDAD SEX'!Z70</f>
        <v>1039039901</v>
      </c>
      <c r="K12" s="128">
        <f>+'[1]CORREGIDO EDAD SEX'!AC70</f>
        <v>1123397290</v>
      </c>
      <c r="L12" s="128">
        <f>+'[1]CORREGIDO EDAD SEX'!AF70</f>
        <v>1343771230</v>
      </c>
      <c r="M12" s="128">
        <f>+'[1]CORREGIDO EDAD SEX'!AI70</f>
        <v>1481092921</v>
      </c>
      <c r="N12" s="128">
        <f>+'[1]CORREGIDO EDAD SEX'!AL70</f>
        <v>1520639522</v>
      </c>
      <c r="O12" s="128">
        <f>+'[1]CORREGIDO EDAD SEX'!AO70</f>
        <v>1526256381</v>
      </c>
      <c r="P12" s="128">
        <f>+'[1]CORREGIDO EDAD SEX'!AR70</f>
        <v>1316029127</v>
      </c>
      <c r="Q12" s="128">
        <f>+'[1]CORREGIDO EDAD SEX'!AU70</f>
        <v>900302307</v>
      </c>
      <c r="R12" s="128">
        <f>+'[1]CORREGIDO EDAD SEX'!AX70</f>
        <v>545622848</v>
      </c>
      <c r="S12" s="128">
        <f>+'[1]CORREGIDO EDAD SEX'!BA70</f>
        <v>453768084</v>
      </c>
      <c r="T12" s="128">
        <f>+'[1]CORREGIDO EDAD SEX'!BD70</f>
        <v>262873465</v>
      </c>
      <c r="U12" s="128">
        <f>+'[1]CORREGIDO EDAD SEX'!BG70</f>
        <v>172866136</v>
      </c>
      <c r="V12" s="128">
        <f>+'[1]CORREGIDO EDAD SEX'!BJ70</f>
        <v>0</v>
      </c>
      <c r="W12" s="128">
        <f>SUM(D12:V12)</f>
        <v>16740363914</v>
      </c>
    </row>
    <row r="13" spans="1:23" ht="11.25">
      <c r="A13" s="180"/>
      <c r="B13" s="165"/>
      <c r="C13" s="48" t="s">
        <v>41</v>
      </c>
      <c r="D13" s="128">
        <f>+'[1]CORREGIDO EDAD SEX'!H71</f>
        <v>1555763270</v>
      </c>
      <c r="E13" s="128">
        <f>+'[1]CORREGIDO EDAD SEX'!K71</f>
        <v>995709143</v>
      </c>
      <c r="F13" s="128">
        <f>+'[1]CORREGIDO EDAD SEX'!N71</f>
        <v>1096869867</v>
      </c>
      <c r="G13" s="128">
        <f>+'[1]CORREGIDO EDAD SEX'!Q71</f>
        <v>1212599558</v>
      </c>
      <c r="H13" s="128">
        <f>+'[1]CORREGIDO EDAD SEX'!T71</f>
        <v>1074661222</v>
      </c>
      <c r="I13" s="128">
        <f>+'[1]CORREGIDO EDAD SEX'!W71</f>
        <v>1476029382</v>
      </c>
      <c r="J13" s="128">
        <f>+'[1]CORREGIDO EDAD SEX'!Z71</f>
        <v>1814024467</v>
      </c>
      <c r="K13" s="128">
        <f>+'[1]CORREGIDO EDAD SEX'!AC71</f>
        <v>1900394501</v>
      </c>
      <c r="L13" s="128">
        <f>+'[1]CORREGIDO EDAD SEX'!AF71</f>
        <v>1934110096</v>
      </c>
      <c r="M13" s="128">
        <f>+'[1]CORREGIDO EDAD SEX'!AI71</f>
        <v>1910403144</v>
      </c>
      <c r="N13" s="128">
        <f>+'[1]CORREGIDO EDAD SEX'!AL71</f>
        <v>1809949863</v>
      </c>
      <c r="O13" s="128">
        <f>+'[1]CORREGIDO EDAD SEX'!AO71</f>
        <v>1706470887</v>
      </c>
      <c r="P13" s="128">
        <f>+'[1]CORREGIDO EDAD SEX'!AR71</f>
        <v>1467364934</v>
      </c>
      <c r="Q13" s="128">
        <f>+'[1]CORREGIDO EDAD SEX'!AU71</f>
        <v>1004647157</v>
      </c>
      <c r="R13" s="128">
        <f>+'[1]CORREGIDO EDAD SEX'!AX71</f>
        <v>638174717</v>
      </c>
      <c r="S13" s="128">
        <f>+'[1]CORREGIDO EDAD SEX'!BA71</f>
        <v>555845827</v>
      </c>
      <c r="T13" s="128">
        <f>+'[1]CORREGIDO EDAD SEX'!BD71</f>
        <v>297453271</v>
      </c>
      <c r="U13" s="128">
        <f>+'[1]CORREGIDO EDAD SEX'!BG71</f>
        <v>170256366</v>
      </c>
      <c r="V13" s="128">
        <f>+'[1]CORREGIDO EDAD SEX'!BJ71</f>
        <v>0</v>
      </c>
      <c r="W13" s="128">
        <f>SUM(D13:V13)</f>
        <v>22620727672</v>
      </c>
    </row>
    <row r="14" spans="1:23" ht="11.25">
      <c r="A14" s="180"/>
      <c r="B14" s="165"/>
      <c r="C14" s="48" t="s">
        <v>42</v>
      </c>
      <c r="D14" s="128">
        <f>+'[1]CORREGIDO EDAD SEX'!H72</f>
        <v>37001972</v>
      </c>
      <c r="E14" s="128">
        <f>+'[1]CORREGIDO EDAD SEX'!K72</f>
        <v>43327854</v>
      </c>
      <c r="F14" s="128">
        <f>+'[1]CORREGIDO EDAD SEX'!N72</f>
        <v>64486007</v>
      </c>
      <c r="G14" s="128">
        <f>+'[1]CORREGIDO EDAD SEX'!Q72</f>
        <v>82812696</v>
      </c>
      <c r="H14" s="128">
        <f>+'[1]CORREGIDO EDAD SEX'!T72</f>
        <v>79939737</v>
      </c>
      <c r="I14" s="128">
        <f>+'[1]CORREGIDO EDAD SEX'!W72</f>
        <v>108937323</v>
      </c>
      <c r="J14" s="128">
        <f>+'[1]CORREGIDO EDAD SEX'!Z72</f>
        <v>138859477</v>
      </c>
      <c r="K14" s="128">
        <f>+'[1]CORREGIDO EDAD SEX'!AC72</f>
        <v>150438501</v>
      </c>
      <c r="L14" s="128">
        <f>+'[1]CORREGIDO EDAD SEX'!AF72</f>
        <v>165201071</v>
      </c>
      <c r="M14" s="128">
        <f>+'[1]CORREGIDO EDAD SEX'!AI72</f>
        <v>186380326</v>
      </c>
      <c r="N14" s="128">
        <f>+'[1]CORREGIDO EDAD SEX'!AL72</f>
        <v>195480266</v>
      </c>
      <c r="O14" s="128">
        <f>+'[1]CORREGIDO EDAD SEX'!AO72</f>
        <v>210147667</v>
      </c>
      <c r="P14" s="128">
        <f>+'[1]CORREGIDO EDAD SEX'!AR72</f>
        <v>200853915</v>
      </c>
      <c r="Q14" s="128">
        <f>+'[1]CORREGIDO EDAD SEX'!AU72</f>
        <v>146661132</v>
      </c>
      <c r="R14" s="128">
        <f>+'[1]CORREGIDO EDAD SEX'!AX72</f>
        <v>86449595</v>
      </c>
      <c r="S14" s="128">
        <f>+'[1]CORREGIDO EDAD SEX'!BA72</f>
        <v>64445822</v>
      </c>
      <c r="T14" s="128">
        <f>+'[1]CORREGIDO EDAD SEX'!BD72</f>
        <v>28690635</v>
      </c>
      <c r="U14" s="128">
        <f>+'[1]CORREGIDO EDAD SEX'!BG72</f>
        <v>12810889</v>
      </c>
      <c r="V14" s="128">
        <f>+'[1]CORREGIDO EDAD SEX'!BJ72</f>
        <v>0</v>
      </c>
      <c r="W14" s="128">
        <f>SUM(D14:V14)</f>
        <v>2002924885</v>
      </c>
    </row>
    <row r="15" spans="1:23" ht="11.25">
      <c r="A15" s="180"/>
      <c r="B15" s="166"/>
      <c r="C15" s="120" t="s">
        <v>17</v>
      </c>
      <c r="D15" s="129">
        <f>SUM(D12:D14)</f>
        <v>2997788501</v>
      </c>
      <c r="E15" s="129">
        <f aca="true" t="shared" si="1" ref="E15:W15">SUM(E12:E14)</f>
        <v>1740807233</v>
      </c>
      <c r="F15" s="129">
        <f t="shared" si="1"/>
        <v>1855807785</v>
      </c>
      <c r="G15" s="129">
        <f t="shared" si="1"/>
        <v>2055256517</v>
      </c>
      <c r="H15" s="129">
        <f t="shared" si="1"/>
        <v>1815075629</v>
      </c>
      <c r="I15" s="129">
        <f t="shared" si="1"/>
        <v>2418107068</v>
      </c>
      <c r="J15" s="129">
        <f t="shared" si="1"/>
        <v>2991923845</v>
      </c>
      <c r="K15" s="129">
        <f t="shared" si="1"/>
        <v>3174230292</v>
      </c>
      <c r="L15" s="129">
        <f t="shared" si="1"/>
        <v>3443082397</v>
      </c>
      <c r="M15" s="129">
        <f t="shared" si="1"/>
        <v>3577876391</v>
      </c>
      <c r="N15" s="129">
        <f t="shared" si="1"/>
        <v>3526069651</v>
      </c>
      <c r="O15" s="129">
        <f t="shared" si="1"/>
        <v>3442874935</v>
      </c>
      <c r="P15" s="129">
        <f t="shared" si="1"/>
        <v>2984247976</v>
      </c>
      <c r="Q15" s="129">
        <f t="shared" si="1"/>
        <v>2051610596</v>
      </c>
      <c r="R15" s="129">
        <f t="shared" si="1"/>
        <v>1270247160</v>
      </c>
      <c r="S15" s="129">
        <f t="shared" si="1"/>
        <v>1074059733</v>
      </c>
      <c r="T15" s="129">
        <f t="shared" si="1"/>
        <v>589017371</v>
      </c>
      <c r="U15" s="129">
        <f t="shared" si="1"/>
        <v>355933391</v>
      </c>
      <c r="V15" s="129">
        <f t="shared" si="1"/>
        <v>0</v>
      </c>
      <c r="W15" s="129">
        <f t="shared" si="1"/>
        <v>41364016471</v>
      </c>
    </row>
    <row r="16" spans="1:23" ht="11.25">
      <c r="A16" s="180"/>
      <c r="B16" s="164" t="s">
        <v>79</v>
      </c>
      <c r="C16" s="48" t="s">
        <v>43</v>
      </c>
      <c r="D16" s="128">
        <f>+'[1]CORREGIDO EDAD SEX'!H74</f>
        <v>38386451</v>
      </c>
      <c r="E16" s="128">
        <f>+'[1]CORREGIDO EDAD SEX'!K74</f>
        <v>15729364</v>
      </c>
      <c r="F16" s="128">
        <f>+'[1]CORREGIDO EDAD SEX'!N74</f>
        <v>28837842</v>
      </c>
      <c r="G16" s="128">
        <f>+'[1]CORREGIDO EDAD SEX'!Q74</f>
        <v>29160485</v>
      </c>
      <c r="H16" s="128">
        <f>+'[1]CORREGIDO EDAD SEX'!T74</f>
        <v>26277933</v>
      </c>
      <c r="I16" s="128">
        <f>+'[1]CORREGIDO EDAD SEX'!W74</f>
        <v>30706828</v>
      </c>
      <c r="J16" s="128">
        <f>+'[1]CORREGIDO EDAD SEX'!Z74</f>
        <v>37518003</v>
      </c>
      <c r="K16" s="128">
        <f>+'[1]CORREGIDO EDAD SEX'!AC74</f>
        <v>50908105</v>
      </c>
      <c r="L16" s="128">
        <f>+'[1]CORREGIDO EDAD SEX'!AF74</f>
        <v>63775822</v>
      </c>
      <c r="M16" s="128">
        <f>+'[1]CORREGIDO EDAD SEX'!AI74</f>
        <v>85311269</v>
      </c>
      <c r="N16" s="128">
        <f>+'[1]CORREGIDO EDAD SEX'!AL74</f>
        <v>115897787</v>
      </c>
      <c r="O16" s="128">
        <f>+'[1]CORREGIDO EDAD SEX'!AO74</f>
        <v>125303095</v>
      </c>
      <c r="P16" s="128">
        <f>+'[1]CORREGIDO EDAD SEX'!AR74</f>
        <v>145120952</v>
      </c>
      <c r="Q16" s="128">
        <f>+'[1]CORREGIDO EDAD SEX'!AU74</f>
        <v>136616561</v>
      </c>
      <c r="R16" s="128">
        <f>+'[1]CORREGIDO EDAD SEX'!AX74</f>
        <v>80136605</v>
      </c>
      <c r="S16" s="128">
        <f>+'[1]CORREGIDO EDAD SEX'!BA74</f>
        <v>69850353</v>
      </c>
      <c r="T16" s="128">
        <f>+'[1]CORREGIDO EDAD SEX'!BD74</f>
        <v>29757721</v>
      </c>
      <c r="U16" s="128">
        <f>+'[1]CORREGIDO EDAD SEX'!BG74</f>
        <v>10750645</v>
      </c>
      <c r="V16" s="128">
        <f>+'[1]CORREGIDO EDAD SEX'!BJ74</f>
        <v>0</v>
      </c>
      <c r="W16" s="128">
        <f aca="true" t="shared" si="2" ref="W16:W30">SUM(D16:V16)</f>
        <v>1120045821</v>
      </c>
    </row>
    <row r="17" spans="1:23" ht="11.25">
      <c r="A17" s="180"/>
      <c r="B17" s="165"/>
      <c r="C17" s="48" t="s">
        <v>44</v>
      </c>
      <c r="D17" s="128">
        <f>+'[1]CORREGIDO EDAD SEX'!H75</f>
        <v>433275522</v>
      </c>
      <c r="E17" s="128">
        <f>+'[1]CORREGIDO EDAD SEX'!K75</f>
        <v>168730559</v>
      </c>
      <c r="F17" s="128">
        <f>+'[1]CORREGIDO EDAD SEX'!N75</f>
        <v>155046766</v>
      </c>
      <c r="G17" s="128">
        <f>+'[1]CORREGIDO EDAD SEX'!Q75</f>
        <v>242975160</v>
      </c>
      <c r="H17" s="128">
        <f>+'[1]CORREGIDO EDAD SEX'!T75</f>
        <v>228954829</v>
      </c>
      <c r="I17" s="128">
        <f>+'[1]CORREGIDO EDAD SEX'!W75</f>
        <v>384333598</v>
      </c>
      <c r="J17" s="128">
        <f>+'[1]CORREGIDO EDAD SEX'!Z75</f>
        <v>476965676</v>
      </c>
      <c r="K17" s="128">
        <f>+'[1]CORREGIDO EDAD SEX'!AC75</f>
        <v>497516911</v>
      </c>
      <c r="L17" s="128">
        <f>+'[1]CORREGIDO EDAD SEX'!AF75</f>
        <v>507134905</v>
      </c>
      <c r="M17" s="128">
        <f>+'[1]CORREGIDO EDAD SEX'!AI75</f>
        <v>477533986</v>
      </c>
      <c r="N17" s="128">
        <f>+'[1]CORREGIDO EDAD SEX'!AL75</f>
        <v>417728847</v>
      </c>
      <c r="O17" s="128">
        <f>+'[1]CORREGIDO EDAD SEX'!AO75</f>
        <v>381597774</v>
      </c>
      <c r="P17" s="128">
        <f>+'[1]CORREGIDO EDAD SEX'!AR75</f>
        <v>296902412</v>
      </c>
      <c r="Q17" s="128">
        <f>+'[1]CORREGIDO EDAD SEX'!AU75</f>
        <v>208450397</v>
      </c>
      <c r="R17" s="128">
        <f>+'[1]CORREGIDO EDAD SEX'!AX75</f>
        <v>150096361</v>
      </c>
      <c r="S17" s="128">
        <f>+'[1]CORREGIDO EDAD SEX'!BA75</f>
        <v>146822520</v>
      </c>
      <c r="T17" s="128">
        <f>+'[1]CORREGIDO EDAD SEX'!BD75</f>
        <v>116967202</v>
      </c>
      <c r="U17" s="128">
        <f>+'[1]CORREGIDO EDAD SEX'!BG75</f>
        <v>73560210</v>
      </c>
      <c r="V17" s="128">
        <f>+'[1]CORREGIDO EDAD SEX'!BJ75</f>
        <v>0</v>
      </c>
      <c r="W17" s="128">
        <f t="shared" si="2"/>
        <v>5364593635</v>
      </c>
    </row>
    <row r="18" spans="1:23" ht="11.25">
      <c r="A18" s="180"/>
      <c r="B18" s="165"/>
      <c r="C18" s="48" t="s">
        <v>45</v>
      </c>
      <c r="D18" s="128">
        <f>+'[1]CORREGIDO EDAD SEX'!H76</f>
        <v>72860507</v>
      </c>
      <c r="E18" s="128">
        <f>+'[1]CORREGIDO EDAD SEX'!K76</f>
        <v>62753833</v>
      </c>
      <c r="F18" s="128">
        <f>+'[1]CORREGIDO EDAD SEX'!N76</f>
        <v>23389252</v>
      </c>
      <c r="G18" s="128">
        <f>+'[1]CORREGIDO EDAD SEX'!Q76</f>
        <v>49128036</v>
      </c>
      <c r="H18" s="128">
        <f>+'[1]CORREGIDO EDAD SEX'!T76</f>
        <v>55455781</v>
      </c>
      <c r="I18" s="128">
        <f>+'[1]CORREGIDO EDAD SEX'!W76</f>
        <v>55753101</v>
      </c>
      <c r="J18" s="128">
        <f>+'[1]CORREGIDO EDAD SEX'!Z76</f>
        <v>44663213</v>
      </c>
      <c r="K18" s="128">
        <f>+'[1]CORREGIDO EDAD SEX'!AC76</f>
        <v>42089810</v>
      </c>
      <c r="L18" s="128">
        <f>+'[1]CORREGIDO EDAD SEX'!AF76</f>
        <v>58057210</v>
      </c>
      <c r="M18" s="128">
        <f>+'[1]CORREGIDO EDAD SEX'!AI76</f>
        <v>97486574</v>
      </c>
      <c r="N18" s="128">
        <f>+'[1]CORREGIDO EDAD SEX'!AL76</f>
        <v>71970936</v>
      </c>
      <c r="O18" s="128">
        <f>+'[1]CORREGIDO EDAD SEX'!AO76</f>
        <v>153205900</v>
      </c>
      <c r="P18" s="128">
        <f>+'[1]CORREGIDO EDAD SEX'!AR76</f>
        <v>119876907</v>
      </c>
      <c r="Q18" s="128">
        <f>+'[1]CORREGIDO EDAD SEX'!AU76</f>
        <v>110437232</v>
      </c>
      <c r="R18" s="128">
        <f>+'[1]CORREGIDO EDAD SEX'!AX76</f>
        <v>72635316</v>
      </c>
      <c r="S18" s="128">
        <f>+'[1]CORREGIDO EDAD SEX'!BA76</f>
        <v>69168624</v>
      </c>
      <c r="T18" s="128">
        <f>+'[1]CORREGIDO EDAD SEX'!BD76</f>
        <v>39485386</v>
      </c>
      <c r="U18" s="128">
        <f>+'[1]CORREGIDO EDAD SEX'!BG76</f>
        <v>39472687</v>
      </c>
      <c r="V18" s="128">
        <f>+'[1]CORREGIDO EDAD SEX'!BJ76</f>
        <v>0</v>
      </c>
      <c r="W18" s="128">
        <f t="shared" si="2"/>
        <v>1237890305</v>
      </c>
    </row>
    <row r="19" spans="1:23" ht="11.25">
      <c r="A19" s="180"/>
      <c r="B19" s="165"/>
      <c r="C19" s="48" t="s">
        <v>46</v>
      </c>
      <c r="D19" s="128">
        <f>+'[1]CORREGIDO EDAD SEX'!H77</f>
        <v>13188070</v>
      </c>
      <c r="E19" s="128">
        <f>+'[1]CORREGIDO EDAD SEX'!K77</f>
        <v>80061760</v>
      </c>
      <c r="F19" s="128">
        <f>+'[1]CORREGIDO EDAD SEX'!N77</f>
        <v>120173988</v>
      </c>
      <c r="G19" s="128">
        <f>+'[1]CORREGIDO EDAD SEX'!Q77</f>
        <v>153294121</v>
      </c>
      <c r="H19" s="128">
        <f>+'[1]CORREGIDO EDAD SEX'!T77</f>
        <v>146471607</v>
      </c>
      <c r="I19" s="128">
        <f>+'[1]CORREGIDO EDAD SEX'!W77</f>
        <v>197511237</v>
      </c>
      <c r="J19" s="128">
        <f>+'[1]CORREGIDO EDAD SEX'!Z77</f>
        <v>251523854</v>
      </c>
      <c r="K19" s="128">
        <f>+'[1]CORREGIDO EDAD SEX'!AC77</f>
        <v>270381943</v>
      </c>
      <c r="L19" s="128">
        <f>+'[1]CORREGIDO EDAD SEX'!AF77</f>
        <v>271712249</v>
      </c>
      <c r="M19" s="128">
        <f>+'[1]CORREGIDO EDAD SEX'!AI77</f>
        <v>257137984</v>
      </c>
      <c r="N19" s="128">
        <f>+'[1]CORREGIDO EDAD SEX'!AL77</f>
        <v>197916652</v>
      </c>
      <c r="O19" s="128">
        <f>+'[1]CORREGIDO EDAD SEX'!AO77</f>
        <v>150684014</v>
      </c>
      <c r="P19" s="128">
        <f>+'[1]CORREGIDO EDAD SEX'!AR77</f>
        <v>84545572</v>
      </c>
      <c r="Q19" s="128">
        <f>+'[1]CORREGIDO EDAD SEX'!AU77</f>
        <v>39192693</v>
      </c>
      <c r="R19" s="128">
        <f>+'[1]CORREGIDO EDAD SEX'!AX77</f>
        <v>17270324</v>
      </c>
      <c r="S19" s="128">
        <f>+'[1]CORREGIDO EDAD SEX'!BA77</f>
        <v>9441479</v>
      </c>
      <c r="T19" s="128">
        <f>+'[1]CORREGIDO EDAD SEX'!BD77</f>
        <v>4185547</v>
      </c>
      <c r="U19" s="128">
        <f>+'[1]CORREGIDO EDAD SEX'!BG77</f>
        <v>1761401</v>
      </c>
      <c r="V19" s="128">
        <f>+'[1]CORREGIDO EDAD SEX'!BJ77</f>
        <v>0</v>
      </c>
      <c r="W19" s="128">
        <f t="shared" si="2"/>
        <v>2266454495</v>
      </c>
    </row>
    <row r="20" spans="1:23" ht="11.25">
      <c r="A20" s="180"/>
      <c r="B20" s="165"/>
      <c r="C20" s="48" t="s">
        <v>102</v>
      </c>
      <c r="D20" s="128">
        <f>+'[1]CORREGIDO EDAD SEX'!H78</f>
        <v>69136599</v>
      </c>
      <c r="E20" s="128">
        <f>+'[1]CORREGIDO EDAD SEX'!K78</f>
        <v>373349702</v>
      </c>
      <c r="F20" s="128">
        <f>+'[1]CORREGIDO EDAD SEX'!N78</f>
        <v>353198721</v>
      </c>
      <c r="G20" s="128">
        <f>+'[1]CORREGIDO EDAD SEX'!Q78</f>
        <v>271440066</v>
      </c>
      <c r="H20" s="128">
        <f>+'[1]CORREGIDO EDAD SEX'!T78</f>
        <v>189951606</v>
      </c>
      <c r="I20" s="128">
        <f>+'[1]CORREGIDO EDAD SEX'!W78</f>
        <v>229786623</v>
      </c>
      <c r="J20" s="128">
        <f>+'[1]CORREGIDO EDAD SEX'!Z78</f>
        <v>311817741</v>
      </c>
      <c r="K20" s="128">
        <f>+'[1]CORREGIDO EDAD SEX'!AC78</f>
        <v>339017941</v>
      </c>
      <c r="L20" s="128">
        <f>+'[1]CORREGIDO EDAD SEX'!AF78</f>
        <v>311895665</v>
      </c>
      <c r="M20" s="128">
        <f>+'[1]CORREGIDO EDAD SEX'!AI78</f>
        <v>278329087</v>
      </c>
      <c r="N20" s="128">
        <f>+'[1]CORREGIDO EDAD SEX'!AL78</f>
        <v>187772623</v>
      </c>
      <c r="O20" s="128">
        <f>+'[1]CORREGIDO EDAD SEX'!AO78</f>
        <v>122128656</v>
      </c>
      <c r="P20" s="128">
        <f>+'[1]CORREGIDO EDAD SEX'!AR78</f>
        <v>61556300</v>
      </c>
      <c r="Q20" s="128">
        <f>+'[1]CORREGIDO EDAD SEX'!AU78</f>
        <v>24954702</v>
      </c>
      <c r="R20" s="128">
        <f>+'[1]CORREGIDO EDAD SEX'!AX78</f>
        <v>8178236</v>
      </c>
      <c r="S20" s="128">
        <f>+'[1]CORREGIDO EDAD SEX'!BA78</f>
        <v>4279264</v>
      </c>
      <c r="T20" s="128">
        <f>+'[1]CORREGIDO EDAD SEX'!BD78</f>
        <v>1769255</v>
      </c>
      <c r="U20" s="128">
        <f>+'[1]CORREGIDO EDAD SEX'!BG78</f>
        <v>676061</v>
      </c>
      <c r="V20" s="128">
        <f>+'[1]CORREGIDO EDAD SEX'!BJ78</f>
        <v>0</v>
      </c>
      <c r="W20" s="128">
        <f t="shared" si="2"/>
        <v>3139238848</v>
      </c>
    </row>
    <row r="21" spans="1:23" ht="11.25">
      <c r="A21" s="180"/>
      <c r="B21" s="165"/>
      <c r="C21" s="48" t="s">
        <v>103</v>
      </c>
      <c r="D21" s="128">
        <f>+'[1]CORREGIDO EDAD SEX'!H79</f>
        <v>930850</v>
      </c>
      <c r="E21" s="128">
        <f>+'[1]CORREGIDO EDAD SEX'!K79</f>
        <v>15253610</v>
      </c>
      <c r="F21" s="128">
        <f>+'[1]CORREGIDO EDAD SEX'!N79</f>
        <v>14292885</v>
      </c>
      <c r="G21" s="128">
        <f>+'[1]CORREGIDO EDAD SEX'!Q79</f>
        <v>12952912</v>
      </c>
      <c r="H21" s="128">
        <f>+'[1]CORREGIDO EDAD SEX'!T79</f>
        <v>6055719</v>
      </c>
      <c r="I21" s="128">
        <f>+'[1]CORREGIDO EDAD SEX'!W79</f>
        <v>5349050</v>
      </c>
      <c r="J21" s="128">
        <f>+'[1]CORREGIDO EDAD SEX'!Z79</f>
        <v>5600161</v>
      </c>
      <c r="K21" s="128">
        <f>+'[1]CORREGIDO EDAD SEX'!AC79</f>
        <v>5210068</v>
      </c>
      <c r="L21" s="128">
        <f>+'[1]CORREGIDO EDAD SEX'!AF79</f>
        <v>4581705</v>
      </c>
      <c r="M21" s="128">
        <f>+'[1]CORREGIDO EDAD SEX'!AI79</f>
        <v>4627011</v>
      </c>
      <c r="N21" s="128">
        <f>+'[1]CORREGIDO EDAD SEX'!AL79</f>
        <v>3048859</v>
      </c>
      <c r="O21" s="128">
        <f>+'[1]CORREGIDO EDAD SEX'!AO79</f>
        <v>2350191</v>
      </c>
      <c r="P21" s="128">
        <f>+'[1]CORREGIDO EDAD SEX'!AR79</f>
        <v>1256214</v>
      </c>
      <c r="Q21" s="128">
        <f>+'[1]CORREGIDO EDAD SEX'!AU79</f>
        <v>385170</v>
      </c>
      <c r="R21" s="128">
        <f>+'[1]CORREGIDO EDAD SEX'!AX79</f>
        <v>275838</v>
      </c>
      <c r="S21" s="128">
        <f>+'[1]CORREGIDO EDAD SEX'!BA79</f>
        <v>118787</v>
      </c>
      <c r="T21" s="128">
        <f>+'[1]CORREGIDO EDAD SEX'!BD79</f>
        <v>16530</v>
      </c>
      <c r="U21" s="128">
        <f>+'[1]CORREGIDO EDAD SEX'!BG79</f>
        <v>94118</v>
      </c>
      <c r="V21" s="128">
        <f>+'[1]CORREGIDO EDAD SEX'!BJ79</f>
        <v>0</v>
      </c>
      <c r="W21" s="128">
        <f t="shared" si="2"/>
        <v>82399678</v>
      </c>
    </row>
    <row r="22" spans="1:23" ht="11.25">
      <c r="A22" s="180"/>
      <c r="B22" s="165"/>
      <c r="C22" s="48" t="s">
        <v>47</v>
      </c>
      <c r="D22" s="128">
        <f>+'[1]CORREGIDO EDAD SEX'!H80</f>
        <v>52831</v>
      </c>
      <c r="E22" s="128">
        <f>+'[1]CORREGIDO EDAD SEX'!K80</f>
        <v>193719</v>
      </c>
      <c r="F22" s="128">
        <f>+'[1]CORREGIDO EDAD SEX'!N80</f>
        <v>275854</v>
      </c>
      <c r="G22" s="128">
        <f>+'[1]CORREGIDO EDAD SEX'!Q80</f>
        <v>73904</v>
      </c>
      <c r="H22" s="128">
        <f>+'[1]CORREGIDO EDAD SEX'!T80</f>
        <v>20020</v>
      </c>
      <c r="I22" s="128">
        <f>+'[1]CORREGIDO EDAD SEX'!W80</f>
        <v>18207</v>
      </c>
      <c r="J22" s="128">
        <f>+'[1]CORREGIDO EDAD SEX'!Z80</f>
        <v>76077</v>
      </c>
      <c r="K22" s="128">
        <f>+'[1]CORREGIDO EDAD SEX'!AC80</f>
        <v>45291</v>
      </c>
      <c r="L22" s="128">
        <f>+'[1]CORREGIDO EDAD SEX'!AF80</f>
        <v>108894</v>
      </c>
      <c r="M22" s="128">
        <f>+'[1]CORREGIDO EDAD SEX'!AI80</f>
        <v>51809</v>
      </c>
      <c r="N22" s="128">
        <f>+'[1]CORREGIDO EDAD SEX'!AL80</f>
        <v>37945</v>
      </c>
      <c r="O22" s="128">
        <f>+'[1]CORREGIDO EDAD SEX'!AO80</f>
        <v>47790</v>
      </c>
      <c r="P22" s="128">
        <f>+'[1]CORREGIDO EDAD SEX'!AR80</f>
        <v>94350</v>
      </c>
      <c r="Q22" s="128">
        <f>+'[1]CORREGIDO EDAD SEX'!AU80</f>
        <v>1513</v>
      </c>
      <c r="R22" s="128">
        <f>+'[1]CORREGIDO EDAD SEX'!AX80</f>
        <v>32241</v>
      </c>
      <c r="S22" s="128">
        <f>+'[1]CORREGIDO EDAD SEX'!BA80</f>
        <v>240971</v>
      </c>
      <c r="T22" s="128">
        <f>+'[1]CORREGIDO EDAD SEX'!BD80</f>
        <v>2307</v>
      </c>
      <c r="U22" s="128">
        <f>+'[1]CORREGIDO EDAD SEX'!BG80</f>
        <v>0</v>
      </c>
      <c r="V22" s="128">
        <f>+'[1]CORREGIDO EDAD SEX'!BJ80</f>
        <v>0</v>
      </c>
      <c r="W22" s="128">
        <f t="shared" si="2"/>
        <v>1373723</v>
      </c>
    </row>
    <row r="23" spans="1:23" ht="11.25">
      <c r="A23" s="180"/>
      <c r="B23" s="165"/>
      <c r="C23" s="48" t="s">
        <v>48</v>
      </c>
      <c r="D23" s="128">
        <f>+'[1]CORREGIDO EDAD SEX'!H81</f>
        <v>86794975</v>
      </c>
      <c r="E23" s="128">
        <f>+'[1]CORREGIDO EDAD SEX'!K81</f>
        <v>82648157</v>
      </c>
      <c r="F23" s="128">
        <f>+'[1]CORREGIDO EDAD SEX'!N81</f>
        <v>69704048</v>
      </c>
      <c r="G23" s="128">
        <f>+'[1]CORREGIDO EDAD SEX'!Q81</f>
        <v>68364353</v>
      </c>
      <c r="H23" s="128">
        <f>+'[1]CORREGIDO EDAD SEX'!T81</f>
        <v>44996311</v>
      </c>
      <c r="I23" s="128">
        <f>+'[1]CORREGIDO EDAD SEX'!W81</f>
        <v>58028180</v>
      </c>
      <c r="J23" s="128">
        <f>+'[1]CORREGIDO EDAD SEX'!Z81</f>
        <v>85539874</v>
      </c>
      <c r="K23" s="128">
        <f>+'[1]CORREGIDO EDAD SEX'!AC81</f>
        <v>96253857</v>
      </c>
      <c r="L23" s="128">
        <f>+'[1]CORREGIDO EDAD SEX'!AF81</f>
        <v>105618572</v>
      </c>
      <c r="M23" s="128">
        <f>+'[1]CORREGIDO EDAD SEX'!AI81</f>
        <v>106953340</v>
      </c>
      <c r="N23" s="128">
        <f>+'[1]CORREGIDO EDAD SEX'!AL81</f>
        <v>109928083</v>
      </c>
      <c r="O23" s="128">
        <f>+'[1]CORREGIDO EDAD SEX'!AO81</f>
        <v>91492183</v>
      </c>
      <c r="P23" s="128">
        <f>+'[1]CORREGIDO EDAD SEX'!AR81</f>
        <v>74168813</v>
      </c>
      <c r="Q23" s="128">
        <f>+'[1]CORREGIDO EDAD SEX'!AU81</f>
        <v>38137375</v>
      </c>
      <c r="R23" s="128">
        <f>+'[1]CORREGIDO EDAD SEX'!AX81</f>
        <v>25169373</v>
      </c>
      <c r="S23" s="128">
        <f>+'[1]CORREGIDO EDAD SEX'!BA81</f>
        <v>20287365</v>
      </c>
      <c r="T23" s="128">
        <f>+'[1]CORREGIDO EDAD SEX'!BD81</f>
        <v>9996883</v>
      </c>
      <c r="U23" s="128">
        <f>+'[1]CORREGIDO EDAD SEX'!BG81</f>
        <v>4965646</v>
      </c>
      <c r="V23" s="128">
        <f>+'[1]CORREGIDO EDAD SEX'!BJ81</f>
        <v>0</v>
      </c>
      <c r="W23" s="128">
        <f t="shared" si="2"/>
        <v>1179047388</v>
      </c>
    </row>
    <row r="24" spans="1:23" ht="11.25">
      <c r="A24" s="180"/>
      <c r="B24" s="165"/>
      <c r="C24" s="48" t="s">
        <v>49</v>
      </c>
      <c r="D24" s="128">
        <f>+'[1]CORREGIDO EDAD SEX'!H82</f>
        <v>21010984</v>
      </c>
      <c r="E24" s="128">
        <f>+'[1]CORREGIDO EDAD SEX'!K82</f>
        <v>35390316</v>
      </c>
      <c r="F24" s="128">
        <f>+'[1]CORREGIDO EDAD SEX'!N82</f>
        <v>31855684</v>
      </c>
      <c r="G24" s="128">
        <f>+'[1]CORREGIDO EDAD SEX'!Q82</f>
        <v>45522293</v>
      </c>
      <c r="H24" s="128">
        <f>+'[1]CORREGIDO EDAD SEX'!T82</f>
        <v>75748940</v>
      </c>
      <c r="I24" s="128">
        <f>+'[1]CORREGIDO EDAD SEX'!W82</f>
        <v>103970923</v>
      </c>
      <c r="J24" s="128">
        <f>+'[1]CORREGIDO EDAD SEX'!Z82</f>
        <v>123699693</v>
      </c>
      <c r="K24" s="128">
        <f>+'[1]CORREGIDO EDAD SEX'!AC82</f>
        <v>109816177</v>
      </c>
      <c r="L24" s="128">
        <f>+'[1]CORREGIDO EDAD SEX'!AF82</f>
        <v>102591415</v>
      </c>
      <c r="M24" s="128">
        <f>+'[1]CORREGIDO EDAD SEX'!AI82</f>
        <v>116440322</v>
      </c>
      <c r="N24" s="128">
        <f>+'[1]CORREGIDO EDAD SEX'!AL82</f>
        <v>111182913</v>
      </c>
      <c r="O24" s="128">
        <f>+'[1]CORREGIDO EDAD SEX'!AO82</f>
        <v>102959077</v>
      </c>
      <c r="P24" s="128">
        <f>+'[1]CORREGIDO EDAD SEX'!AR82</f>
        <v>88198112</v>
      </c>
      <c r="Q24" s="128">
        <f>+'[1]CORREGIDO EDAD SEX'!AU82</f>
        <v>58580173</v>
      </c>
      <c r="R24" s="128">
        <f>+'[1]CORREGIDO EDAD SEX'!AX82</f>
        <v>39253932</v>
      </c>
      <c r="S24" s="128">
        <f>+'[1]CORREGIDO EDAD SEX'!BA82</f>
        <v>31308893</v>
      </c>
      <c r="T24" s="128">
        <f>+'[1]CORREGIDO EDAD SEX'!BD82</f>
        <v>13640298</v>
      </c>
      <c r="U24" s="128">
        <f>+'[1]CORREGIDO EDAD SEX'!BG82</f>
        <v>6077066</v>
      </c>
      <c r="V24" s="128">
        <f>+'[1]CORREGIDO EDAD SEX'!BJ82</f>
        <v>0</v>
      </c>
      <c r="W24" s="128">
        <f t="shared" si="2"/>
        <v>1217247211</v>
      </c>
    </row>
    <row r="25" spans="1:23" ht="11.25">
      <c r="A25" s="180"/>
      <c r="B25" s="165"/>
      <c r="C25" s="48" t="s">
        <v>50</v>
      </c>
      <c r="D25" s="128">
        <f>+'[1]CORREGIDO EDAD SEX'!H83</f>
        <v>159766160</v>
      </c>
      <c r="E25" s="128">
        <f>+'[1]CORREGIDO EDAD SEX'!K83</f>
        <v>222231120</v>
      </c>
      <c r="F25" s="128">
        <f>+'[1]CORREGIDO EDAD SEX'!N83</f>
        <v>51443051</v>
      </c>
      <c r="G25" s="128">
        <f>+'[1]CORREGIDO EDAD SEX'!Q83</f>
        <v>34585132</v>
      </c>
      <c r="H25" s="128">
        <f>+'[1]CORREGIDO EDAD SEX'!T83</f>
        <v>26661852</v>
      </c>
      <c r="I25" s="128">
        <f>+'[1]CORREGIDO EDAD SEX'!W83</f>
        <v>32599513</v>
      </c>
      <c r="J25" s="128">
        <f>+'[1]CORREGIDO EDAD SEX'!Z83</f>
        <v>47530082</v>
      </c>
      <c r="K25" s="128">
        <f>+'[1]CORREGIDO EDAD SEX'!AC83</f>
        <v>65544300</v>
      </c>
      <c r="L25" s="128">
        <f>+'[1]CORREGIDO EDAD SEX'!AF83</f>
        <v>73890947</v>
      </c>
      <c r="M25" s="128">
        <f>+'[1]CORREGIDO EDAD SEX'!AI83</f>
        <v>55666780</v>
      </c>
      <c r="N25" s="128">
        <f>+'[1]CORREGIDO EDAD SEX'!AL83</f>
        <v>47514039</v>
      </c>
      <c r="O25" s="128">
        <f>+'[1]CORREGIDO EDAD SEX'!AO83</f>
        <v>44344851</v>
      </c>
      <c r="P25" s="128">
        <f>+'[1]CORREGIDO EDAD SEX'!AR83</f>
        <v>35640636</v>
      </c>
      <c r="Q25" s="128">
        <f>+'[1]CORREGIDO EDAD SEX'!AU83</f>
        <v>24230607</v>
      </c>
      <c r="R25" s="128">
        <f>+'[1]CORREGIDO EDAD SEX'!AX83</f>
        <v>23536976</v>
      </c>
      <c r="S25" s="128">
        <f>+'[1]CORREGIDO EDAD SEX'!BA83</f>
        <v>12463996</v>
      </c>
      <c r="T25" s="128">
        <f>+'[1]CORREGIDO EDAD SEX'!BD83</f>
        <v>7898740</v>
      </c>
      <c r="U25" s="128">
        <f>+'[1]CORREGIDO EDAD SEX'!BG83</f>
        <v>11461453</v>
      </c>
      <c r="V25" s="128">
        <f>+'[1]CORREGIDO EDAD SEX'!BJ83</f>
        <v>0</v>
      </c>
      <c r="W25" s="128">
        <f t="shared" si="2"/>
        <v>977010235</v>
      </c>
    </row>
    <row r="26" spans="1:23" ht="11.25">
      <c r="A26" s="180"/>
      <c r="B26" s="165"/>
      <c r="C26" s="48" t="s">
        <v>51</v>
      </c>
      <c r="D26" s="128">
        <f>+'[1]CORREGIDO EDAD SEX'!H84</f>
        <v>9588348</v>
      </c>
      <c r="E26" s="128">
        <f>+'[1]CORREGIDO EDAD SEX'!K84</f>
        <v>13404857</v>
      </c>
      <c r="F26" s="128">
        <f>+'[1]CORREGIDO EDAD SEX'!N84</f>
        <v>22554844</v>
      </c>
      <c r="G26" s="128">
        <f>+'[1]CORREGIDO EDAD SEX'!Q84</f>
        <v>40044625</v>
      </c>
      <c r="H26" s="128">
        <f>+'[1]CORREGIDO EDAD SEX'!T84</f>
        <v>29712836</v>
      </c>
      <c r="I26" s="128">
        <f>+'[1]CORREGIDO EDAD SEX'!W84</f>
        <v>37489940</v>
      </c>
      <c r="J26" s="128">
        <f>+'[1]CORREGIDO EDAD SEX'!Z84</f>
        <v>38241394</v>
      </c>
      <c r="K26" s="128">
        <f>+'[1]CORREGIDO EDAD SEX'!AC84</f>
        <v>33751017</v>
      </c>
      <c r="L26" s="128">
        <f>+'[1]CORREGIDO EDAD SEX'!AF84</f>
        <v>35618076</v>
      </c>
      <c r="M26" s="128">
        <f>+'[1]CORREGIDO EDAD SEX'!AI84</f>
        <v>33953181</v>
      </c>
      <c r="N26" s="128">
        <f>+'[1]CORREGIDO EDAD SEX'!AL84</f>
        <v>30354136</v>
      </c>
      <c r="O26" s="128">
        <f>+'[1]CORREGIDO EDAD SEX'!AO84</f>
        <v>27709917</v>
      </c>
      <c r="P26" s="128">
        <f>+'[1]CORREGIDO EDAD SEX'!AR84</f>
        <v>24936799</v>
      </c>
      <c r="Q26" s="128">
        <f>+'[1]CORREGIDO EDAD SEX'!AU84</f>
        <v>13470667</v>
      </c>
      <c r="R26" s="128">
        <f>+'[1]CORREGIDO EDAD SEX'!AX84</f>
        <v>7777169</v>
      </c>
      <c r="S26" s="128">
        <f>+'[1]CORREGIDO EDAD SEX'!BA84</f>
        <v>6800946</v>
      </c>
      <c r="T26" s="128">
        <f>+'[1]CORREGIDO EDAD SEX'!BD84</f>
        <v>3347584</v>
      </c>
      <c r="U26" s="128">
        <f>+'[1]CORREGIDO EDAD SEX'!BG84</f>
        <v>2170830</v>
      </c>
      <c r="V26" s="128">
        <f>+'[1]CORREGIDO EDAD SEX'!BJ84</f>
        <v>0</v>
      </c>
      <c r="W26" s="128">
        <f t="shared" si="2"/>
        <v>410927166</v>
      </c>
    </row>
    <row r="27" spans="1:23" ht="11.25">
      <c r="A27" s="180"/>
      <c r="B27" s="165"/>
      <c r="C27" s="48" t="s">
        <v>52</v>
      </c>
      <c r="D27" s="128">
        <f>+'[1]CORREGIDO EDAD SEX'!H85</f>
        <v>254098208</v>
      </c>
      <c r="E27" s="128">
        <f>+'[1]CORREGIDO EDAD SEX'!K85</f>
        <v>174057461</v>
      </c>
      <c r="F27" s="128">
        <f>+'[1]CORREGIDO EDAD SEX'!N85</f>
        <v>208563860</v>
      </c>
      <c r="G27" s="128">
        <f>+'[1]CORREGIDO EDAD SEX'!Q85</f>
        <v>208815172</v>
      </c>
      <c r="H27" s="128">
        <f>+'[1]CORREGIDO EDAD SEX'!T85</f>
        <v>141390213</v>
      </c>
      <c r="I27" s="128">
        <f>+'[1]CORREGIDO EDAD SEX'!W85</f>
        <v>191437390</v>
      </c>
      <c r="J27" s="128">
        <f>+'[1]CORREGIDO EDAD SEX'!Z85</f>
        <v>266733844</v>
      </c>
      <c r="K27" s="128">
        <f>+'[1]CORREGIDO EDAD SEX'!AC85</f>
        <v>332967927</v>
      </c>
      <c r="L27" s="128">
        <f>+'[1]CORREGIDO EDAD SEX'!AF85</f>
        <v>432350240</v>
      </c>
      <c r="M27" s="128">
        <f>+'[1]CORREGIDO EDAD SEX'!AI85</f>
        <v>515765890</v>
      </c>
      <c r="N27" s="128">
        <f>+'[1]CORREGIDO EDAD SEX'!AL85</f>
        <v>537181367</v>
      </c>
      <c r="O27" s="128">
        <f>+'[1]CORREGIDO EDAD SEX'!AO85</f>
        <v>558824472</v>
      </c>
      <c r="P27" s="128">
        <f>+'[1]CORREGIDO EDAD SEX'!AR85</f>
        <v>533209854</v>
      </c>
      <c r="Q27" s="128">
        <f>+'[1]CORREGIDO EDAD SEX'!AU85</f>
        <v>374576224</v>
      </c>
      <c r="R27" s="128">
        <f>+'[1]CORREGIDO EDAD SEX'!AX85</f>
        <v>241852638</v>
      </c>
      <c r="S27" s="128">
        <f>+'[1]CORREGIDO EDAD SEX'!BA85</f>
        <v>199609059</v>
      </c>
      <c r="T27" s="128">
        <f>+'[1]CORREGIDO EDAD SEX'!BD85</f>
        <v>111968971</v>
      </c>
      <c r="U27" s="128">
        <f>+'[1]CORREGIDO EDAD SEX'!BG85</f>
        <v>60213111</v>
      </c>
      <c r="V27" s="128">
        <f>+'[1]CORREGIDO EDAD SEX'!BJ85</f>
        <v>0</v>
      </c>
      <c r="W27" s="128">
        <f t="shared" si="2"/>
        <v>5343615901</v>
      </c>
    </row>
    <row r="28" spans="1:23" ht="11.25">
      <c r="A28" s="180"/>
      <c r="B28" s="165"/>
      <c r="C28" s="48" t="s">
        <v>53</v>
      </c>
      <c r="D28" s="128">
        <f>+'[1]CORREGIDO EDAD SEX'!H86</f>
        <v>24587161</v>
      </c>
      <c r="E28" s="128">
        <f>+'[1]CORREGIDO EDAD SEX'!K86</f>
        <v>13530452</v>
      </c>
      <c r="F28" s="128">
        <f>+'[1]CORREGIDO EDAD SEX'!N86</f>
        <v>12366787</v>
      </c>
      <c r="G28" s="128">
        <f>+'[1]CORREGIDO EDAD SEX'!Q86</f>
        <v>37530343</v>
      </c>
      <c r="H28" s="128">
        <f>+'[1]CORREGIDO EDAD SEX'!T86</f>
        <v>66234150</v>
      </c>
      <c r="I28" s="128">
        <f>+'[1]CORREGIDO EDAD SEX'!W86</f>
        <v>114199299</v>
      </c>
      <c r="J28" s="128">
        <f>+'[1]CORREGIDO EDAD SEX'!Z86</f>
        <v>161535710</v>
      </c>
      <c r="K28" s="128">
        <f>+'[1]CORREGIDO EDAD SEX'!AC86</f>
        <v>166101543</v>
      </c>
      <c r="L28" s="128">
        <f>+'[1]CORREGIDO EDAD SEX'!AF86</f>
        <v>173556211</v>
      </c>
      <c r="M28" s="128">
        <f>+'[1]CORREGIDO EDAD SEX'!AI86</f>
        <v>171647286</v>
      </c>
      <c r="N28" s="128">
        <f>+'[1]CORREGIDO EDAD SEX'!AL86</f>
        <v>168429976</v>
      </c>
      <c r="O28" s="128">
        <f>+'[1]CORREGIDO EDAD SEX'!AO86</f>
        <v>160424612</v>
      </c>
      <c r="P28" s="128">
        <f>+'[1]CORREGIDO EDAD SEX'!AR86</f>
        <v>140972923</v>
      </c>
      <c r="Q28" s="128">
        <f>+'[1]CORREGIDO EDAD SEX'!AU86</f>
        <v>97842372</v>
      </c>
      <c r="R28" s="128">
        <f>+'[1]CORREGIDO EDAD SEX'!AX86</f>
        <v>51394454</v>
      </c>
      <c r="S28" s="128">
        <f>+'[1]CORREGIDO EDAD SEX'!BA86</f>
        <v>40699956</v>
      </c>
      <c r="T28" s="128">
        <f>+'[1]CORREGIDO EDAD SEX'!BD86</f>
        <v>20786163</v>
      </c>
      <c r="U28" s="128">
        <f>+'[1]CORREGIDO EDAD SEX'!BG86</f>
        <v>9615029</v>
      </c>
      <c r="V28" s="128">
        <f>+'[1]CORREGIDO EDAD SEX'!BJ86</f>
        <v>0</v>
      </c>
      <c r="W28" s="128">
        <f t="shared" si="2"/>
        <v>1631454427</v>
      </c>
    </row>
    <row r="29" spans="1:23" ht="11.25">
      <c r="A29" s="180"/>
      <c r="B29" s="165"/>
      <c r="C29" s="48" t="s">
        <v>54</v>
      </c>
      <c r="D29" s="128">
        <f>+'[1]CORREGIDO EDAD SEX'!H87</f>
        <v>8065409</v>
      </c>
      <c r="E29" s="128">
        <f>+'[1]CORREGIDO EDAD SEX'!K87</f>
        <v>4478225</v>
      </c>
      <c r="F29" s="128">
        <f>+'[1]CORREGIDO EDAD SEX'!N87</f>
        <v>2216563</v>
      </c>
      <c r="G29" s="128">
        <f>+'[1]CORREGIDO EDAD SEX'!Q87</f>
        <v>6811966</v>
      </c>
      <c r="H29" s="128">
        <f>+'[1]CORREGIDO EDAD SEX'!T87</f>
        <v>34158623</v>
      </c>
      <c r="I29" s="128">
        <f>+'[1]CORREGIDO EDAD SEX'!W87</f>
        <v>25181679</v>
      </c>
      <c r="J29" s="128">
        <f>+'[1]CORREGIDO EDAD SEX'!Z87</f>
        <v>68326676</v>
      </c>
      <c r="K29" s="128">
        <f>+'[1]CORREGIDO EDAD SEX'!AC87</f>
        <v>103921386</v>
      </c>
      <c r="L29" s="128">
        <f>+'[1]CORREGIDO EDAD SEX'!AF87</f>
        <v>157719667</v>
      </c>
      <c r="M29" s="128">
        <f>+'[1]CORREGIDO EDAD SEX'!AI87</f>
        <v>151103627</v>
      </c>
      <c r="N29" s="128">
        <f>+'[1]CORREGIDO EDAD SEX'!AL87</f>
        <v>214634500</v>
      </c>
      <c r="O29" s="128">
        <f>+'[1]CORREGIDO EDAD SEX'!AO87</f>
        <v>234572137</v>
      </c>
      <c r="P29" s="128">
        <f>+'[1]CORREGIDO EDAD SEX'!AR87</f>
        <v>309016191</v>
      </c>
      <c r="Q29" s="128">
        <f>+'[1]CORREGIDO EDAD SEX'!AU87</f>
        <v>281354783</v>
      </c>
      <c r="R29" s="128">
        <f>+'[1]CORREGIDO EDAD SEX'!AX87</f>
        <v>201106279</v>
      </c>
      <c r="S29" s="128">
        <f>+'[1]CORREGIDO EDAD SEX'!BA87</f>
        <v>158142584</v>
      </c>
      <c r="T29" s="128">
        <f>+'[1]CORREGIDO EDAD SEX'!BD87</f>
        <v>95269060</v>
      </c>
      <c r="U29" s="128">
        <f>+'[1]CORREGIDO EDAD SEX'!BG87</f>
        <v>70310061</v>
      </c>
      <c r="V29" s="128">
        <f>+'[1]CORREGIDO EDAD SEX'!BJ87</f>
        <v>0</v>
      </c>
      <c r="W29" s="128">
        <f t="shared" si="2"/>
        <v>2126389416</v>
      </c>
    </row>
    <row r="30" spans="1:23" ht="11.25">
      <c r="A30" s="180"/>
      <c r="B30" s="165"/>
      <c r="C30" s="48" t="s">
        <v>57</v>
      </c>
      <c r="D30" s="128">
        <f>+'[1]CORREGIDO EDAD SEX'!H90</f>
        <v>26390527</v>
      </c>
      <c r="E30" s="128">
        <f>+'[1]CORREGIDO EDAD SEX'!K90</f>
        <v>48066613</v>
      </c>
      <c r="F30" s="128">
        <f>+'[1]CORREGIDO EDAD SEX'!N90</f>
        <v>76266677</v>
      </c>
      <c r="G30" s="128">
        <f>+'[1]CORREGIDO EDAD SEX'!Q90</f>
        <v>41957502</v>
      </c>
      <c r="H30" s="128">
        <f>+'[1]CORREGIDO EDAD SEX'!T90</f>
        <v>32537559</v>
      </c>
      <c r="I30" s="128">
        <f>+'[1]CORREGIDO EDAD SEX'!W90</f>
        <v>41128463</v>
      </c>
      <c r="J30" s="128">
        <f>+'[1]CORREGIDO EDAD SEX'!Z90</f>
        <v>39540431</v>
      </c>
      <c r="K30" s="128">
        <f>+'[1]CORREGIDO EDAD SEX'!AC90</f>
        <v>36972889</v>
      </c>
      <c r="L30" s="128">
        <f>+'[1]CORREGIDO EDAD SEX'!AF90</f>
        <v>31674199</v>
      </c>
      <c r="M30" s="128">
        <f>+'[1]CORREGIDO EDAD SEX'!AI90</f>
        <v>27432621</v>
      </c>
      <c r="N30" s="128">
        <f>+'[1]CORREGIDO EDAD SEX'!AL90</f>
        <v>19892604</v>
      </c>
      <c r="O30" s="128">
        <f>+'[1]CORREGIDO EDAD SEX'!AO90</f>
        <v>16275896</v>
      </c>
      <c r="P30" s="128">
        <f>+'[1]CORREGIDO EDAD SEX'!AR90</f>
        <v>11746430</v>
      </c>
      <c r="Q30" s="128">
        <f>+'[1]CORREGIDO EDAD SEX'!AU90</f>
        <v>6702625</v>
      </c>
      <c r="R30" s="128">
        <f>+'[1]CORREGIDO EDAD SEX'!AX90</f>
        <v>4951922</v>
      </c>
      <c r="S30" s="128">
        <f>+'[1]CORREGIDO EDAD SEX'!BA90</f>
        <v>3506834</v>
      </c>
      <c r="T30" s="128">
        <f>+'[1]CORREGIDO EDAD SEX'!BD90</f>
        <v>1327131</v>
      </c>
      <c r="U30" s="128">
        <f>+'[1]CORREGIDO EDAD SEX'!BG90</f>
        <v>1234297</v>
      </c>
      <c r="V30" s="128">
        <f>+'[1]CORREGIDO EDAD SEX'!BJ90</f>
        <v>0</v>
      </c>
      <c r="W30" s="128">
        <f t="shared" si="2"/>
        <v>467605220</v>
      </c>
    </row>
    <row r="31" spans="1:23" ht="11.25">
      <c r="A31" s="180"/>
      <c r="B31" s="166"/>
      <c r="C31" s="120" t="s">
        <v>17</v>
      </c>
      <c r="D31" s="129">
        <f aca="true" t="shared" si="3" ref="D31:W31">SUM(D16:D30)</f>
        <v>1218132602</v>
      </c>
      <c r="E31" s="129">
        <f t="shared" si="3"/>
        <v>1309879748</v>
      </c>
      <c r="F31" s="129">
        <f t="shared" si="3"/>
        <v>1170186822</v>
      </c>
      <c r="G31" s="129">
        <f t="shared" si="3"/>
        <v>1242656070</v>
      </c>
      <c r="H31" s="129">
        <f t="shared" si="3"/>
        <v>1104627979</v>
      </c>
      <c r="I31" s="129">
        <f t="shared" si="3"/>
        <v>1507494031</v>
      </c>
      <c r="J31" s="129">
        <f t="shared" si="3"/>
        <v>1959312429</v>
      </c>
      <c r="K31" s="129">
        <f t="shared" si="3"/>
        <v>2150499165</v>
      </c>
      <c r="L31" s="129">
        <f t="shared" si="3"/>
        <v>2330285777</v>
      </c>
      <c r="M31" s="129">
        <f t="shared" si="3"/>
        <v>2379440767</v>
      </c>
      <c r="N31" s="129">
        <f t="shared" si="3"/>
        <v>2233491267</v>
      </c>
      <c r="O31" s="129">
        <f t="shared" si="3"/>
        <v>2171920565</v>
      </c>
      <c r="P31" s="129">
        <f t="shared" si="3"/>
        <v>1927242465</v>
      </c>
      <c r="Q31" s="129">
        <f t="shared" si="3"/>
        <v>1414933094</v>
      </c>
      <c r="R31" s="129">
        <f t="shared" si="3"/>
        <v>923667664</v>
      </c>
      <c r="S31" s="129">
        <f t="shared" si="3"/>
        <v>772741631</v>
      </c>
      <c r="T31" s="129">
        <f t="shared" si="3"/>
        <v>456418778</v>
      </c>
      <c r="U31" s="129">
        <f t="shared" si="3"/>
        <v>292362615</v>
      </c>
      <c r="V31" s="129">
        <f t="shared" si="3"/>
        <v>0</v>
      </c>
      <c r="W31" s="129">
        <f t="shared" si="3"/>
        <v>26565293469</v>
      </c>
    </row>
    <row r="32" spans="1:23" ht="11.25">
      <c r="A32" s="180"/>
      <c r="B32" s="164" t="s">
        <v>35</v>
      </c>
      <c r="C32" s="48" t="s">
        <v>58</v>
      </c>
      <c r="D32" s="128">
        <f>+'[1]CORREGIDO EDAD SEX'!H92</f>
        <v>76650530</v>
      </c>
      <c r="E32" s="128">
        <f>+'[1]CORREGIDO EDAD SEX'!K92</f>
        <v>43571757</v>
      </c>
      <c r="F32" s="128">
        <f>+'[1]CORREGIDO EDAD SEX'!N92</f>
        <v>52712672</v>
      </c>
      <c r="G32" s="128">
        <f>+'[1]CORREGIDO EDAD SEX'!Q92</f>
        <v>56280769</v>
      </c>
      <c r="H32" s="128">
        <f>+'[1]CORREGIDO EDAD SEX'!T92</f>
        <v>90262118</v>
      </c>
      <c r="I32" s="128">
        <f>+'[1]CORREGIDO EDAD SEX'!W92</f>
        <v>189476063</v>
      </c>
      <c r="J32" s="128">
        <f>+'[1]CORREGIDO EDAD SEX'!Z92</f>
        <v>279241762</v>
      </c>
      <c r="K32" s="128">
        <f>+'[1]CORREGIDO EDAD SEX'!AC92</f>
        <v>345532724</v>
      </c>
      <c r="L32" s="128">
        <f>+'[1]CORREGIDO EDAD SEX'!AF92</f>
        <v>330014782</v>
      </c>
      <c r="M32" s="128">
        <f>+'[1]CORREGIDO EDAD SEX'!AI92</f>
        <v>377463002</v>
      </c>
      <c r="N32" s="128">
        <f>+'[1]CORREGIDO EDAD SEX'!AL92</f>
        <v>280831486</v>
      </c>
      <c r="O32" s="128">
        <f>+'[1]CORREGIDO EDAD SEX'!AO92</f>
        <v>265712179</v>
      </c>
      <c r="P32" s="128">
        <f>+'[1]CORREGIDO EDAD SEX'!AR92</f>
        <v>222681259</v>
      </c>
      <c r="Q32" s="128">
        <f>+'[1]CORREGIDO EDAD SEX'!AU92</f>
        <v>107740063</v>
      </c>
      <c r="R32" s="128">
        <f>+'[1]CORREGIDO EDAD SEX'!AX92</f>
        <v>94774806</v>
      </c>
      <c r="S32" s="128">
        <f>+'[1]CORREGIDO EDAD SEX'!BA92</f>
        <v>53435888</v>
      </c>
      <c r="T32" s="128">
        <f>+'[1]CORREGIDO EDAD SEX'!BD92</f>
        <v>18452229</v>
      </c>
      <c r="U32" s="128">
        <f>+'[1]CORREGIDO EDAD SEX'!BG92</f>
        <v>6593359</v>
      </c>
      <c r="V32" s="128">
        <f>+'[1]CORREGIDO EDAD SEX'!BJ92</f>
        <v>0</v>
      </c>
      <c r="W32" s="128">
        <f aca="true" t="shared" si="4" ref="W32:W44">SUM(D32:V32)</f>
        <v>2891427448</v>
      </c>
    </row>
    <row r="33" spans="1:23" ht="11.25">
      <c r="A33" s="180"/>
      <c r="B33" s="165"/>
      <c r="C33" s="48" t="s">
        <v>49</v>
      </c>
      <c r="D33" s="128">
        <f>+'[1]CORREGIDO EDAD SEX'!H93</f>
        <v>31858353</v>
      </c>
      <c r="E33" s="128">
        <f>+'[1]CORREGIDO EDAD SEX'!K93</f>
        <v>33189150</v>
      </c>
      <c r="F33" s="128">
        <f>+'[1]CORREGIDO EDAD SEX'!N93</f>
        <v>29377160</v>
      </c>
      <c r="G33" s="128">
        <f>+'[1]CORREGIDO EDAD SEX'!Q93</f>
        <v>66643888</v>
      </c>
      <c r="H33" s="128">
        <f>+'[1]CORREGIDO EDAD SEX'!T93</f>
        <v>228673895</v>
      </c>
      <c r="I33" s="128">
        <f>+'[1]CORREGIDO EDAD SEX'!W93</f>
        <v>418284504</v>
      </c>
      <c r="J33" s="128">
        <f>+'[1]CORREGIDO EDAD SEX'!Z93</f>
        <v>544718735</v>
      </c>
      <c r="K33" s="128">
        <f>+'[1]CORREGIDO EDAD SEX'!AC93</f>
        <v>454906250</v>
      </c>
      <c r="L33" s="128">
        <f>+'[1]CORREGIDO EDAD SEX'!AF93</f>
        <v>376510163</v>
      </c>
      <c r="M33" s="128">
        <f>+'[1]CORREGIDO EDAD SEX'!AI93</f>
        <v>337157995</v>
      </c>
      <c r="N33" s="128">
        <f>+'[1]CORREGIDO EDAD SEX'!AL93</f>
        <v>316241347</v>
      </c>
      <c r="O33" s="128">
        <f>+'[1]CORREGIDO EDAD SEX'!AO93</f>
        <v>297863685</v>
      </c>
      <c r="P33" s="128">
        <f>+'[1]CORREGIDO EDAD SEX'!AR93</f>
        <v>292405451</v>
      </c>
      <c r="Q33" s="128">
        <f>+'[1]CORREGIDO EDAD SEX'!AU93</f>
        <v>250955939</v>
      </c>
      <c r="R33" s="128">
        <f>+'[1]CORREGIDO EDAD SEX'!AX93</f>
        <v>198686476</v>
      </c>
      <c r="S33" s="128">
        <f>+'[1]CORREGIDO EDAD SEX'!BA93</f>
        <v>164842830</v>
      </c>
      <c r="T33" s="128">
        <f>+'[1]CORREGIDO EDAD SEX'!BD93</f>
        <v>117094896</v>
      </c>
      <c r="U33" s="128">
        <f>+'[1]CORREGIDO EDAD SEX'!BG93</f>
        <v>45622231</v>
      </c>
      <c r="V33" s="128">
        <f>+'[1]CORREGIDO EDAD SEX'!BJ93</f>
        <v>0</v>
      </c>
      <c r="W33" s="128">
        <f t="shared" si="4"/>
        <v>4205032948</v>
      </c>
    </row>
    <row r="34" spans="1:23" ht="11.25">
      <c r="A34" s="180"/>
      <c r="B34" s="165"/>
      <c r="C34" s="48" t="s">
        <v>50</v>
      </c>
      <c r="D34" s="128">
        <f>+'[1]CORREGIDO EDAD SEX'!H94</f>
        <v>480013066</v>
      </c>
      <c r="E34" s="128">
        <f>+'[1]CORREGIDO EDAD SEX'!K94</f>
        <v>506059729</v>
      </c>
      <c r="F34" s="128">
        <f>+'[1]CORREGIDO EDAD SEX'!N94</f>
        <v>135775477</v>
      </c>
      <c r="G34" s="128">
        <f>+'[1]CORREGIDO EDAD SEX'!Q94</f>
        <v>232989352</v>
      </c>
      <c r="H34" s="128">
        <f>+'[1]CORREGIDO EDAD SEX'!T94</f>
        <v>215723835</v>
      </c>
      <c r="I34" s="128">
        <f>+'[1]CORREGIDO EDAD SEX'!W94</f>
        <v>215371096</v>
      </c>
      <c r="J34" s="128">
        <f>+'[1]CORREGIDO EDAD SEX'!Z94</f>
        <v>283645112</v>
      </c>
      <c r="K34" s="128">
        <f>+'[1]CORREGIDO EDAD SEX'!AC94</f>
        <v>240750899</v>
      </c>
      <c r="L34" s="128">
        <f>+'[1]CORREGIDO EDAD SEX'!AF94</f>
        <v>225555886</v>
      </c>
      <c r="M34" s="128">
        <f>+'[1]CORREGIDO EDAD SEX'!AI94</f>
        <v>170867092</v>
      </c>
      <c r="N34" s="128">
        <f>+'[1]CORREGIDO EDAD SEX'!AL94</f>
        <v>127510135</v>
      </c>
      <c r="O34" s="128">
        <f>+'[1]CORREGIDO EDAD SEX'!AO94</f>
        <v>95516081</v>
      </c>
      <c r="P34" s="128">
        <f>+'[1]CORREGIDO EDAD SEX'!AR94</f>
        <v>56171666</v>
      </c>
      <c r="Q34" s="128">
        <f>+'[1]CORREGIDO EDAD SEX'!AU94</f>
        <v>36179466</v>
      </c>
      <c r="R34" s="128">
        <f>+'[1]CORREGIDO EDAD SEX'!AX94</f>
        <v>17702219</v>
      </c>
      <c r="S34" s="128">
        <f>+'[1]CORREGIDO EDAD SEX'!BA94</f>
        <v>4719857</v>
      </c>
      <c r="T34" s="128">
        <f>+'[1]CORREGIDO EDAD SEX'!BD94</f>
        <v>1856962</v>
      </c>
      <c r="U34" s="128">
        <f>+'[1]CORREGIDO EDAD SEX'!BG94</f>
        <v>1951727</v>
      </c>
      <c r="V34" s="128">
        <f>+'[1]CORREGIDO EDAD SEX'!BJ94</f>
        <v>0</v>
      </c>
      <c r="W34" s="128">
        <f t="shared" si="4"/>
        <v>3048359657</v>
      </c>
    </row>
    <row r="35" spans="1:23" ht="11.25">
      <c r="A35" s="180"/>
      <c r="B35" s="165"/>
      <c r="C35" s="48" t="s">
        <v>59</v>
      </c>
      <c r="D35" s="128">
        <f>+'[1]CORREGIDO EDAD SEX'!H95</f>
        <v>8684943</v>
      </c>
      <c r="E35" s="128">
        <f>+'[1]CORREGIDO EDAD SEX'!K95</f>
        <v>6425432</v>
      </c>
      <c r="F35" s="128">
        <f>+'[1]CORREGIDO EDAD SEX'!N95</f>
        <v>12404710</v>
      </c>
      <c r="G35" s="128">
        <f>+'[1]CORREGIDO EDAD SEX'!Q95</f>
        <v>54267677</v>
      </c>
      <c r="H35" s="128">
        <f>+'[1]CORREGIDO EDAD SEX'!T95</f>
        <v>69471169</v>
      </c>
      <c r="I35" s="128">
        <f>+'[1]CORREGIDO EDAD SEX'!W95</f>
        <v>49995413</v>
      </c>
      <c r="J35" s="128">
        <f>+'[1]CORREGIDO EDAD SEX'!Z95</f>
        <v>40078209</v>
      </c>
      <c r="K35" s="128">
        <f>+'[1]CORREGIDO EDAD SEX'!AC95</f>
        <v>52771251</v>
      </c>
      <c r="L35" s="128">
        <f>+'[1]CORREGIDO EDAD SEX'!AF95</f>
        <v>59248555</v>
      </c>
      <c r="M35" s="128">
        <f>+'[1]CORREGIDO EDAD SEX'!AI95</f>
        <v>56790740</v>
      </c>
      <c r="N35" s="128">
        <f>+'[1]CORREGIDO EDAD SEX'!AL95</f>
        <v>55100908</v>
      </c>
      <c r="O35" s="128">
        <f>+'[1]CORREGIDO EDAD SEX'!AO95</f>
        <v>45285164</v>
      </c>
      <c r="P35" s="128">
        <f>+'[1]CORREGIDO EDAD SEX'!AR95</f>
        <v>38964205</v>
      </c>
      <c r="Q35" s="128">
        <f>+'[1]CORREGIDO EDAD SEX'!AU95</f>
        <v>24629987</v>
      </c>
      <c r="R35" s="128">
        <f>+'[1]CORREGIDO EDAD SEX'!AX95</f>
        <v>10044468</v>
      </c>
      <c r="S35" s="128">
        <f>+'[1]CORREGIDO EDAD SEX'!BA95</f>
        <v>9059293</v>
      </c>
      <c r="T35" s="128">
        <f>+'[1]CORREGIDO EDAD SEX'!BD95</f>
        <v>3947400</v>
      </c>
      <c r="U35" s="128">
        <f>+'[1]CORREGIDO EDAD SEX'!BG95</f>
        <v>2017510</v>
      </c>
      <c r="V35" s="128">
        <f>+'[1]CORREGIDO EDAD SEX'!BJ95</f>
        <v>0</v>
      </c>
      <c r="W35" s="128">
        <f t="shared" si="4"/>
        <v>599187034</v>
      </c>
    </row>
    <row r="36" spans="1:23" ht="11.25">
      <c r="A36" s="180"/>
      <c r="B36" s="165"/>
      <c r="C36" s="48" t="s">
        <v>60</v>
      </c>
      <c r="D36" s="128">
        <f>+'[1]CORREGIDO EDAD SEX'!H96</f>
        <v>135686580</v>
      </c>
      <c r="E36" s="128">
        <f>+'[1]CORREGIDO EDAD SEX'!K96</f>
        <v>81516222</v>
      </c>
      <c r="F36" s="128">
        <f>+'[1]CORREGIDO EDAD SEX'!N96</f>
        <v>74961798</v>
      </c>
      <c r="G36" s="128">
        <f>+'[1]CORREGIDO EDAD SEX'!Q96</f>
        <v>85129985</v>
      </c>
      <c r="H36" s="128">
        <f>+'[1]CORREGIDO EDAD SEX'!T96</f>
        <v>67359363</v>
      </c>
      <c r="I36" s="128">
        <f>+'[1]CORREGIDO EDAD SEX'!W96</f>
        <v>70930091</v>
      </c>
      <c r="J36" s="128">
        <f>+'[1]CORREGIDO EDAD SEX'!Z96</f>
        <v>79468763</v>
      </c>
      <c r="K36" s="128">
        <f>+'[1]CORREGIDO EDAD SEX'!AC96</f>
        <v>58101419</v>
      </c>
      <c r="L36" s="128">
        <f>+'[1]CORREGIDO EDAD SEX'!AF96</f>
        <v>57904323</v>
      </c>
      <c r="M36" s="128">
        <f>+'[1]CORREGIDO EDAD SEX'!AI96</f>
        <v>56258571</v>
      </c>
      <c r="N36" s="128">
        <f>+'[1]CORREGIDO EDAD SEX'!AL96</f>
        <v>36193306</v>
      </c>
      <c r="O36" s="128">
        <f>+'[1]CORREGIDO EDAD SEX'!AO96</f>
        <v>24868290</v>
      </c>
      <c r="P36" s="128">
        <f>+'[1]CORREGIDO EDAD SEX'!AR96</f>
        <v>27945062</v>
      </c>
      <c r="Q36" s="128">
        <f>+'[1]CORREGIDO EDAD SEX'!AU96</f>
        <v>23339325</v>
      </c>
      <c r="R36" s="128">
        <f>+'[1]CORREGIDO EDAD SEX'!AX96</f>
        <v>10487642</v>
      </c>
      <c r="S36" s="128">
        <f>+'[1]CORREGIDO EDAD SEX'!BA96</f>
        <v>10748309</v>
      </c>
      <c r="T36" s="128">
        <f>+'[1]CORREGIDO EDAD SEX'!BD96</f>
        <v>4680089</v>
      </c>
      <c r="U36" s="128">
        <f>+'[1]CORREGIDO EDAD SEX'!BG96</f>
        <v>4920016</v>
      </c>
      <c r="V36" s="128">
        <f>+'[1]CORREGIDO EDAD SEX'!BJ96</f>
        <v>0</v>
      </c>
      <c r="W36" s="128">
        <f t="shared" si="4"/>
        <v>910499154</v>
      </c>
    </row>
    <row r="37" spans="1:23" ht="11.25">
      <c r="A37" s="180"/>
      <c r="B37" s="165"/>
      <c r="C37" s="48" t="s">
        <v>61</v>
      </c>
      <c r="D37" s="128">
        <f>+'[1]CORREGIDO EDAD SEX'!H97</f>
        <v>41296728</v>
      </c>
      <c r="E37" s="128">
        <f>+'[1]CORREGIDO EDAD SEX'!K97</f>
        <v>46262328</v>
      </c>
      <c r="F37" s="128">
        <f>+'[1]CORREGIDO EDAD SEX'!N97</f>
        <v>77915222</v>
      </c>
      <c r="G37" s="128">
        <f>+'[1]CORREGIDO EDAD SEX'!Q97</f>
        <v>100617057</v>
      </c>
      <c r="H37" s="128">
        <f>+'[1]CORREGIDO EDAD SEX'!T97</f>
        <v>94660985</v>
      </c>
      <c r="I37" s="128">
        <f>+'[1]CORREGIDO EDAD SEX'!W97</f>
        <v>143720030</v>
      </c>
      <c r="J37" s="128">
        <f>+'[1]CORREGIDO EDAD SEX'!Z97</f>
        <v>174814714</v>
      </c>
      <c r="K37" s="128">
        <f>+'[1]CORREGIDO EDAD SEX'!AC97</f>
        <v>166587428</v>
      </c>
      <c r="L37" s="128">
        <f>+'[1]CORREGIDO EDAD SEX'!AF97</f>
        <v>162692611</v>
      </c>
      <c r="M37" s="128">
        <f>+'[1]CORREGIDO EDAD SEX'!AI97</f>
        <v>161914946</v>
      </c>
      <c r="N37" s="128">
        <f>+'[1]CORREGIDO EDAD SEX'!AL97</f>
        <v>133144744</v>
      </c>
      <c r="O37" s="128">
        <f>+'[1]CORREGIDO EDAD SEX'!AO97</f>
        <v>110097172</v>
      </c>
      <c r="P37" s="128">
        <f>+'[1]CORREGIDO EDAD SEX'!AR97</f>
        <v>91541450</v>
      </c>
      <c r="Q37" s="128">
        <f>+'[1]CORREGIDO EDAD SEX'!AU97</f>
        <v>67030118</v>
      </c>
      <c r="R37" s="128">
        <f>+'[1]CORREGIDO EDAD SEX'!AX97</f>
        <v>40791134</v>
      </c>
      <c r="S37" s="128">
        <f>+'[1]CORREGIDO EDAD SEX'!BA97</f>
        <v>33428794</v>
      </c>
      <c r="T37" s="128">
        <f>+'[1]CORREGIDO EDAD SEX'!BD97</f>
        <v>16905787</v>
      </c>
      <c r="U37" s="128">
        <f>+'[1]CORREGIDO EDAD SEX'!BG97</f>
        <v>9090074</v>
      </c>
      <c r="V37" s="128">
        <f>+'[1]CORREGIDO EDAD SEX'!BJ97</f>
        <v>0</v>
      </c>
      <c r="W37" s="128">
        <f t="shared" si="4"/>
        <v>1672511322</v>
      </c>
    </row>
    <row r="38" spans="1:23" ht="11.25">
      <c r="A38" s="180"/>
      <c r="B38" s="165"/>
      <c r="C38" s="48" t="s">
        <v>62</v>
      </c>
      <c r="D38" s="128">
        <f>+'[1]CORREGIDO EDAD SEX'!H98</f>
        <v>73872197</v>
      </c>
      <c r="E38" s="128">
        <f>+'[1]CORREGIDO EDAD SEX'!K98</f>
        <v>18093981</v>
      </c>
      <c r="F38" s="128">
        <f>+'[1]CORREGIDO EDAD SEX'!N98</f>
        <v>17196699</v>
      </c>
      <c r="G38" s="128">
        <f>+'[1]CORREGIDO EDAD SEX'!Q98</f>
        <v>45572464</v>
      </c>
      <c r="H38" s="128">
        <f>+'[1]CORREGIDO EDAD SEX'!T98</f>
        <v>48433036</v>
      </c>
      <c r="I38" s="128">
        <f>+'[1]CORREGIDO EDAD SEX'!W98</f>
        <v>62716592</v>
      </c>
      <c r="J38" s="128">
        <f>+'[1]CORREGIDO EDAD SEX'!Z98</f>
        <v>96959189</v>
      </c>
      <c r="K38" s="128">
        <f>+'[1]CORREGIDO EDAD SEX'!AC98</f>
        <v>111987342</v>
      </c>
      <c r="L38" s="128">
        <f>+'[1]CORREGIDO EDAD SEX'!AF98</f>
        <v>176072838</v>
      </c>
      <c r="M38" s="128">
        <f>+'[1]CORREGIDO EDAD SEX'!AI98</f>
        <v>218290000</v>
      </c>
      <c r="N38" s="128">
        <f>+'[1]CORREGIDO EDAD SEX'!AL98</f>
        <v>277994358</v>
      </c>
      <c r="O38" s="128">
        <f>+'[1]CORREGIDO EDAD SEX'!AO98</f>
        <v>338872238</v>
      </c>
      <c r="P38" s="128">
        <f>+'[1]CORREGIDO EDAD SEX'!AR98</f>
        <v>444580764</v>
      </c>
      <c r="Q38" s="128">
        <f>+'[1]CORREGIDO EDAD SEX'!AU98</f>
        <v>264542419</v>
      </c>
      <c r="R38" s="128">
        <f>+'[1]CORREGIDO EDAD SEX'!AX98</f>
        <v>187871377</v>
      </c>
      <c r="S38" s="128">
        <f>+'[1]CORREGIDO EDAD SEX'!BA98</f>
        <v>176740156</v>
      </c>
      <c r="T38" s="128">
        <f>+'[1]CORREGIDO EDAD SEX'!BD98</f>
        <v>59803821</v>
      </c>
      <c r="U38" s="128">
        <f>+'[1]CORREGIDO EDAD SEX'!BG98</f>
        <v>26698435</v>
      </c>
      <c r="V38" s="128">
        <f>+'[1]CORREGIDO EDAD SEX'!BJ98</f>
        <v>0</v>
      </c>
      <c r="W38" s="128">
        <f t="shared" si="4"/>
        <v>2646297906</v>
      </c>
    </row>
    <row r="39" spans="1:23" ht="11.25">
      <c r="A39" s="180"/>
      <c r="B39" s="165"/>
      <c r="C39" s="48" t="s">
        <v>63</v>
      </c>
      <c r="D39" s="128">
        <f>+'[1]CORREGIDO EDAD SEX'!H99</f>
        <v>25349368</v>
      </c>
      <c r="E39" s="128">
        <f>+'[1]CORREGIDO EDAD SEX'!K99</f>
        <v>4729284</v>
      </c>
      <c r="F39" s="128">
        <f>+'[1]CORREGIDO EDAD SEX'!N99</f>
        <v>16523964</v>
      </c>
      <c r="G39" s="128">
        <f>+'[1]CORREGIDO EDAD SEX'!Q99</f>
        <v>37888555</v>
      </c>
      <c r="H39" s="128">
        <f>+'[1]CORREGIDO EDAD SEX'!T99</f>
        <v>19024689</v>
      </c>
      <c r="I39" s="128">
        <f>+'[1]CORREGIDO EDAD SEX'!W99</f>
        <v>19026226</v>
      </c>
      <c r="J39" s="128">
        <f>+'[1]CORREGIDO EDAD SEX'!Z99</f>
        <v>12733760</v>
      </c>
      <c r="K39" s="128">
        <f>+'[1]CORREGIDO EDAD SEX'!AC99</f>
        <v>22935070</v>
      </c>
      <c r="L39" s="128">
        <f>+'[1]CORREGIDO EDAD SEX'!AF99</f>
        <v>27226267</v>
      </c>
      <c r="M39" s="128">
        <f>+'[1]CORREGIDO EDAD SEX'!AI99</f>
        <v>35880023</v>
      </c>
      <c r="N39" s="128">
        <f>+'[1]CORREGIDO EDAD SEX'!AL99</f>
        <v>40859410</v>
      </c>
      <c r="O39" s="128">
        <f>+'[1]CORREGIDO EDAD SEX'!AO99</f>
        <v>31474140</v>
      </c>
      <c r="P39" s="128">
        <f>+'[1]CORREGIDO EDAD SEX'!AR99</f>
        <v>41825677</v>
      </c>
      <c r="Q39" s="128">
        <f>+'[1]CORREGIDO EDAD SEX'!AU99</f>
        <v>34672395</v>
      </c>
      <c r="R39" s="128">
        <f>+'[1]CORREGIDO EDAD SEX'!AX99</f>
        <v>23490915</v>
      </c>
      <c r="S39" s="128">
        <f>+'[1]CORREGIDO EDAD SEX'!BA99</f>
        <v>15917064</v>
      </c>
      <c r="T39" s="128">
        <f>+'[1]CORREGIDO EDAD SEX'!BD99</f>
        <v>2680036</v>
      </c>
      <c r="U39" s="128">
        <f>+'[1]CORREGIDO EDAD SEX'!BG99</f>
        <v>4503512</v>
      </c>
      <c r="V39" s="128">
        <f>+'[1]CORREGIDO EDAD SEX'!BJ99</f>
        <v>0</v>
      </c>
      <c r="W39" s="128">
        <f t="shared" si="4"/>
        <v>416740355</v>
      </c>
    </row>
    <row r="40" spans="1:23" ht="11.25">
      <c r="A40" s="180"/>
      <c r="B40" s="165"/>
      <c r="C40" s="48" t="s">
        <v>64</v>
      </c>
      <c r="D40" s="128">
        <f>+'[1]CORREGIDO EDAD SEX'!H100</f>
        <v>407938900</v>
      </c>
      <c r="E40" s="128">
        <f>+'[1]CORREGIDO EDAD SEX'!K100</f>
        <v>292822427</v>
      </c>
      <c r="F40" s="128">
        <f>+'[1]CORREGIDO EDAD SEX'!N100</f>
        <v>362784995</v>
      </c>
      <c r="G40" s="128">
        <f>+'[1]CORREGIDO EDAD SEX'!Q100</f>
        <v>250895515</v>
      </c>
      <c r="H40" s="128">
        <f>+'[1]CORREGIDO EDAD SEX'!T100</f>
        <v>285897680</v>
      </c>
      <c r="I40" s="128">
        <f>+'[1]CORREGIDO EDAD SEX'!W100</f>
        <v>428645443</v>
      </c>
      <c r="J40" s="128">
        <f>+'[1]CORREGIDO EDAD SEX'!Z100</f>
        <v>625230635</v>
      </c>
      <c r="K40" s="128">
        <f>+'[1]CORREGIDO EDAD SEX'!AC100</f>
        <v>678644792</v>
      </c>
      <c r="L40" s="128">
        <f>+'[1]CORREGIDO EDAD SEX'!AF100</f>
        <v>667721915</v>
      </c>
      <c r="M40" s="128">
        <f>+'[1]CORREGIDO EDAD SEX'!AI100</f>
        <v>675143129</v>
      </c>
      <c r="N40" s="128">
        <f>+'[1]CORREGIDO EDAD SEX'!AL100</f>
        <v>612040989</v>
      </c>
      <c r="O40" s="128">
        <f>+'[1]CORREGIDO EDAD SEX'!AO100</f>
        <v>592381273</v>
      </c>
      <c r="P40" s="128">
        <f>+'[1]CORREGIDO EDAD SEX'!AR100</f>
        <v>476753755</v>
      </c>
      <c r="Q40" s="128">
        <f>+'[1]CORREGIDO EDAD SEX'!AU100</f>
        <v>322499408</v>
      </c>
      <c r="R40" s="128">
        <f>+'[1]CORREGIDO EDAD SEX'!AX100</f>
        <v>189734897</v>
      </c>
      <c r="S40" s="128">
        <f>+'[1]CORREGIDO EDAD SEX'!BA100</f>
        <v>119392560</v>
      </c>
      <c r="T40" s="128">
        <f>+'[1]CORREGIDO EDAD SEX'!BD100</f>
        <v>47062433</v>
      </c>
      <c r="U40" s="128">
        <f>+'[1]CORREGIDO EDAD SEX'!BG100</f>
        <v>14311038</v>
      </c>
      <c r="V40" s="128">
        <f>+'[1]CORREGIDO EDAD SEX'!BJ100</f>
        <v>0</v>
      </c>
      <c r="W40" s="128">
        <f t="shared" si="4"/>
        <v>7049901784</v>
      </c>
    </row>
    <row r="41" spans="1:23" ht="11.25">
      <c r="A41" s="180"/>
      <c r="B41" s="165"/>
      <c r="C41" s="48" t="s">
        <v>65</v>
      </c>
      <c r="D41" s="128">
        <f>+'[1]CORREGIDO EDAD SEX'!H101</f>
        <v>10835308</v>
      </c>
      <c r="E41" s="128">
        <f>+'[1]CORREGIDO EDAD SEX'!K101</f>
        <v>1782220</v>
      </c>
      <c r="F41" s="128">
        <f>+'[1]CORREGIDO EDAD SEX'!N101</f>
        <v>2066881</v>
      </c>
      <c r="G41" s="128">
        <f>+'[1]CORREGIDO EDAD SEX'!Q101</f>
        <v>25568001</v>
      </c>
      <c r="H41" s="128">
        <f>+'[1]CORREGIDO EDAD SEX'!T101</f>
        <v>36648430</v>
      </c>
      <c r="I41" s="128">
        <f>+'[1]CORREGIDO EDAD SEX'!W101</f>
        <v>57316797</v>
      </c>
      <c r="J41" s="128">
        <f>+'[1]CORREGIDO EDAD SEX'!Z101</f>
        <v>64991540</v>
      </c>
      <c r="K41" s="128">
        <f>+'[1]CORREGIDO EDAD SEX'!AC101</f>
        <v>77283061</v>
      </c>
      <c r="L41" s="128">
        <f>+'[1]CORREGIDO EDAD SEX'!AF101</f>
        <v>85412997</v>
      </c>
      <c r="M41" s="128">
        <f>+'[1]CORREGIDO EDAD SEX'!AI101</f>
        <v>75754775</v>
      </c>
      <c r="N41" s="128">
        <f>+'[1]CORREGIDO EDAD SEX'!AL101</f>
        <v>62734558</v>
      </c>
      <c r="O41" s="128">
        <f>+'[1]CORREGIDO EDAD SEX'!AO101</f>
        <v>47940831</v>
      </c>
      <c r="P41" s="128">
        <f>+'[1]CORREGIDO EDAD SEX'!AR101</f>
        <v>39210832</v>
      </c>
      <c r="Q41" s="128">
        <f>+'[1]CORREGIDO EDAD SEX'!AU101</f>
        <v>25814745</v>
      </c>
      <c r="R41" s="128">
        <f>+'[1]CORREGIDO EDAD SEX'!AX101</f>
        <v>7849465</v>
      </c>
      <c r="S41" s="128">
        <f>+'[1]CORREGIDO EDAD SEX'!BA101</f>
        <v>9231562</v>
      </c>
      <c r="T41" s="128">
        <f>+'[1]CORREGIDO EDAD SEX'!BD101</f>
        <v>1959834</v>
      </c>
      <c r="U41" s="128">
        <f>+'[1]CORREGIDO EDAD SEX'!BG101</f>
        <v>819330</v>
      </c>
      <c r="V41" s="128">
        <f>+'[1]CORREGIDO EDAD SEX'!BJ101</f>
        <v>0</v>
      </c>
      <c r="W41" s="128">
        <f t="shared" si="4"/>
        <v>633221167</v>
      </c>
    </row>
    <row r="42" spans="1:23" ht="11.25">
      <c r="A42" s="180"/>
      <c r="B42" s="165"/>
      <c r="C42" s="48" t="s">
        <v>66</v>
      </c>
      <c r="D42" s="128">
        <f>+'[1]CORREGIDO EDAD SEX'!H102</f>
        <v>632339321</v>
      </c>
      <c r="E42" s="128">
        <f>+'[1]CORREGIDO EDAD SEX'!K102</f>
        <v>477124699</v>
      </c>
      <c r="F42" s="128">
        <f>+'[1]CORREGIDO EDAD SEX'!N102</f>
        <v>243454727</v>
      </c>
      <c r="G42" s="128">
        <f>+'[1]CORREGIDO EDAD SEX'!Q102</f>
        <v>228923359</v>
      </c>
      <c r="H42" s="128">
        <f>+'[1]CORREGIDO EDAD SEX'!T102</f>
        <v>231614744</v>
      </c>
      <c r="I42" s="128">
        <f>+'[1]CORREGIDO EDAD SEX'!W102</f>
        <v>329971562</v>
      </c>
      <c r="J42" s="128">
        <f>+'[1]CORREGIDO EDAD SEX'!Z102</f>
        <v>436609256</v>
      </c>
      <c r="K42" s="128">
        <f>+'[1]CORREGIDO EDAD SEX'!AC102</f>
        <v>461986567</v>
      </c>
      <c r="L42" s="128">
        <f>+'[1]CORREGIDO EDAD SEX'!AF102</f>
        <v>440430728</v>
      </c>
      <c r="M42" s="128">
        <f>+'[1]CORREGIDO EDAD SEX'!AI102</f>
        <v>396024333</v>
      </c>
      <c r="N42" s="128">
        <f>+'[1]CORREGIDO EDAD SEX'!AL102</f>
        <v>362162914</v>
      </c>
      <c r="O42" s="128">
        <f>+'[1]CORREGIDO EDAD SEX'!AO102</f>
        <v>396890989</v>
      </c>
      <c r="P42" s="128">
        <f>+'[1]CORREGIDO EDAD SEX'!AR102</f>
        <v>441185958</v>
      </c>
      <c r="Q42" s="128">
        <f>+'[1]CORREGIDO EDAD SEX'!AU102</f>
        <v>313857046</v>
      </c>
      <c r="R42" s="128">
        <f>+'[1]CORREGIDO EDAD SEX'!AX102</f>
        <v>205869445</v>
      </c>
      <c r="S42" s="128">
        <f>+'[1]CORREGIDO EDAD SEX'!BA102</f>
        <v>102285032</v>
      </c>
      <c r="T42" s="128">
        <f>+'[1]CORREGIDO EDAD SEX'!BD102</f>
        <v>47015040</v>
      </c>
      <c r="U42" s="128">
        <f>+'[1]CORREGIDO EDAD SEX'!BG102</f>
        <v>20477775</v>
      </c>
      <c r="V42" s="128">
        <f>+'[1]CORREGIDO EDAD SEX'!BJ102</f>
        <v>0</v>
      </c>
      <c r="W42" s="128">
        <f t="shared" si="4"/>
        <v>5768223495</v>
      </c>
    </row>
    <row r="43" spans="1:23" ht="11.25">
      <c r="A43" s="180"/>
      <c r="B43" s="165"/>
      <c r="C43" s="48" t="s">
        <v>67</v>
      </c>
      <c r="D43" s="128">
        <f>+'[1]CORREGIDO EDAD SEX'!H103</f>
        <v>1680876</v>
      </c>
      <c r="E43" s="128">
        <f>+'[1]CORREGIDO EDAD SEX'!K103</f>
        <v>247488</v>
      </c>
      <c r="F43" s="128">
        <f>+'[1]CORREGIDO EDAD SEX'!N103</f>
        <v>1104647</v>
      </c>
      <c r="G43" s="128">
        <f>+'[1]CORREGIDO EDAD SEX'!Q103</f>
        <v>1729613</v>
      </c>
      <c r="H43" s="128">
        <f>+'[1]CORREGIDO EDAD SEX'!T103</f>
        <v>1286628</v>
      </c>
      <c r="I43" s="128">
        <f>+'[1]CORREGIDO EDAD SEX'!W103</f>
        <v>3364139</v>
      </c>
      <c r="J43" s="128">
        <f>+'[1]CORREGIDO EDAD SEX'!Z103</f>
        <v>1935614</v>
      </c>
      <c r="K43" s="128">
        <f>+'[1]CORREGIDO EDAD SEX'!AC103</f>
        <v>3451849</v>
      </c>
      <c r="L43" s="128">
        <f>+'[1]CORREGIDO EDAD SEX'!AF103</f>
        <v>4016589</v>
      </c>
      <c r="M43" s="128">
        <f>+'[1]CORREGIDO EDAD SEX'!AI103</f>
        <v>3971326</v>
      </c>
      <c r="N43" s="128">
        <f>+'[1]CORREGIDO EDAD SEX'!AL103</f>
        <v>6750859</v>
      </c>
      <c r="O43" s="128">
        <f>+'[1]CORREGIDO EDAD SEX'!AO103</f>
        <v>3918458</v>
      </c>
      <c r="P43" s="128">
        <f>+'[1]CORREGIDO EDAD SEX'!AR103</f>
        <v>7136566</v>
      </c>
      <c r="Q43" s="128">
        <f>+'[1]CORREGIDO EDAD SEX'!AU103</f>
        <v>1532037</v>
      </c>
      <c r="R43" s="128">
        <f>+'[1]CORREGIDO EDAD SEX'!AX103</f>
        <v>619652</v>
      </c>
      <c r="S43" s="128">
        <f>+'[1]CORREGIDO EDAD SEX'!BA103</f>
        <v>1437137</v>
      </c>
      <c r="T43" s="128">
        <f>+'[1]CORREGIDO EDAD SEX'!BD103</f>
        <v>1350271</v>
      </c>
      <c r="U43" s="128">
        <f>+'[1]CORREGIDO EDAD SEX'!BG103</f>
        <v>0</v>
      </c>
      <c r="V43" s="128">
        <f>+'[1]CORREGIDO EDAD SEX'!BJ103</f>
        <v>0</v>
      </c>
      <c r="W43" s="128">
        <f t="shared" si="4"/>
        <v>45533749</v>
      </c>
    </row>
    <row r="44" spans="1:23" ht="11.25">
      <c r="A44" s="180"/>
      <c r="B44" s="165"/>
      <c r="C44" s="48" t="s">
        <v>71</v>
      </c>
      <c r="D44" s="128">
        <f>+'[1]CORREGIDO EDAD SEX'!H107</f>
        <v>62829251</v>
      </c>
      <c r="E44" s="128">
        <f>+'[1]CORREGIDO EDAD SEX'!K107</f>
        <v>98686067</v>
      </c>
      <c r="F44" s="128">
        <f>+'[1]CORREGIDO EDAD SEX'!N107</f>
        <v>146837710</v>
      </c>
      <c r="G44" s="128">
        <f>+'[1]CORREGIDO EDAD SEX'!Q107</f>
        <v>359321753</v>
      </c>
      <c r="H44" s="128">
        <f>+'[1]CORREGIDO EDAD SEX'!T107</f>
        <v>426311385</v>
      </c>
      <c r="I44" s="128">
        <f>+'[1]CORREGIDO EDAD SEX'!W107</f>
        <v>546409485</v>
      </c>
      <c r="J44" s="128">
        <f>+'[1]CORREGIDO EDAD SEX'!Z107</f>
        <v>625820364</v>
      </c>
      <c r="K44" s="128">
        <f>+'[1]CORREGIDO EDAD SEX'!AC107</f>
        <v>677725839</v>
      </c>
      <c r="L44" s="128">
        <f>+'[1]CORREGIDO EDAD SEX'!AF107</f>
        <v>635140177</v>
      </c>
      <c r="M44" s="128">
        <f>+'[1]CORREGIDO EDAD SEX'!AI107</f>
        <v>588304554</v>
      </c>
      <c r="N44" s="128">
        <f>+'[1]CORREGIDO EDAD SEX'!AL107</f>
        <v>469369845</v>
      </c>
      <c r="O44" s="128">
        <f>+'[1]CORREGIDO EDAD SEX'!AO107</f>
        <v>399068327</v>
      </c>
      <c r="P44" s="128">
        <f>+'[1]CORREGIDO EDAD SEX'!AR107</f>
        <v>304774543</v>
      </c>
      <c r="Q44" s="128">
        <f>+'[1]CORREGIDO EDAD SEX'!AU107</f>
        <v>153050866</v>
      </c>
      <c r="R44" s="128">
        <f>+'[1]CORREGIDO EDAD SEX'!AX107</f>
        <v>102376586</v>
      </c>
      <c r="S44" s="128">
        <f>+'[1]CORREGIDO EDAD SEX'!BA107</f>
        <v>77920412</v>
      </c>
      <c r="T44" s="128">
        <f>+'[1]CORREGIDO EDAD SEX'!BD107</f>
        <v>50341120</v>
      </c>
      <c r="U44" s="128">
        <f>+'[1]CORREGIDO EDAD SEX'!BG107</f>
        <v>22215265</v>
      </c>
      <c r="V44" s="128">
        <f>+'[1]CORREGIDO EDAD SEX'!BJ107</f>
        <v>0</v>
      </c>
      <c r="W44" s="128">
        <f t="shared" si="4"/>
        <v>5746503549</v>
      </c>
    </row>
    <row r="45" spans="1:23" ht="11.25">
      <c r="A45" s="180"/>
      <c r="B45" s="166"/>
      <c r="C45" s="120" t="s">
        <v>17</v>
      </c>
      <c r="D45" s="129">
        <f aca="true" t="shared" si="5" ref="D45:W45">SUM(D32:D44)</f>
        <v>1989035421</v>
      </c>
      <c r="E45" s="129">
        <f t="shared" si="5"/>
        <v>1610510784</v>
      </c>
      <c r="F45" s="129">
        <f t="shared" si="5"/>
        <v>1173116662</v>
      </c>
      <c r="G45" s="129">
        <f t="shared" si="5"/>
        <v>1545827988</v>
      </c>
      <c r="H45" s="129">
        <f t="shared" si="5"/>
        <v>1815367957</v>
      </c>
      <c r="I45" s="129">
        <f t="shared" si="5"/>
        <v>2535227441</v>
      </c>
      <c r="J45" s="129">
        <f t="shared" si="5"/>
        <v>3266247653</v>
      </c>
      <c r="K45" s="129">
        <f t="shared" si="5"/>
        <v>3352664491</v>
      </c>
      <c r="L45" s="129">
        <f t="shared" si="5"/>
        <v>3247947831</v>
      </c>
      <c r="M45" s="129">
        <f t="shared" si="5"/>
        <v>3153820486</v>
      </c>
      <c r="N45" s="129">
        <f t="shared" si="5"/>
        <v>2780934859</v>
      </c>
      <c r="O45" s="129">
        <f t="shared" si="5"/>
        <v>2649888827</v>
      </c>
      <c r="P45" s="129">
        <f t="shared" si="5"/>
        <v>2485177188</v>
      </c>
      <c r="Q45" s="129">
        <f t="shared" si="5"/>
        <v>1625843814</v>
      </c>
      <c r="R45" s="129">
        <f t="shared" si="5"/>
        <v>1090299082</v>
      </c>
      <c r="S45" s="129">
        <f t="shared" si="5"/>
        <v>779158894</v>
      </c>
      <c r="T45" s="129">
        <f t="shared" si="5"/>
        <v>373149918</v>
      </c>
      <c r="U45" s="129">
        <f t="shared" si="5"/>
        <v>159220272</v>
      </c>
      <c r="V45" s="129">
        <f t="shared" si="5"/>
        <v>0</v>
      </c>
      <c r="W45" s="129">
        <f t="shared" si="5"/>
        <v>35633439568</v>
      </c>
    </row>
    <row r="46" spans="1:23" ht="11.25">
      <c r="A46" s="180"/>
      <c r="B46" s="164" t="s">
        <v>36</v>
      </c>
      <c r="C46" s="123" t="s">
        <v>124</v>
      </c>
      <c r="D46" s="128">
        <f>+'[1]CORREGIDO EDAD SEX'!H109</f>
        <v>37610827</v>
      </c>
      <c r="E46" s="128">
        <f>+'[1]CORREGIDO EDAD SEX'!K109</f>
        <v>24552623</v>
      </c>
      <c r="F46" s="128">
        <f>+'[1]CORREGIDO EDAD SEX'!N109</f>
        <v>18734834</v>
      </c>
      <c r="G46" s="128">
        <f>+'[1]CORREGIDO EDAD SEX'!Q109</f>
        <v>15154588</v>
      </c>
      <c r="H46" s="128">
        <f>+'[1]CORREGIDO EDAD SEX'!T109</f>
        <v>13138781</v>
      </c>
      <c r="I46" s="128">
        <f>+'[1]CORREGIDO EDAD SEX'!W109</f>
        <v>19958689</v>
      </c>
      <c r="J46" s="128">
        <f>+'[1]CORREGIDO EDAD SEX'!Z109</f>
        <v>25640380</v>
      </c>
      <c r="K46" s="128">
        <f>+'[1]CORREGIDO EDAD SEX'!AC109</f>
        <v>25448634</v>
      </c>
      <c r="L46" s="128">
        <f>+'[1]CORREGIDO EDAD SEX'!AF109</f>
        <v>28926135</v>
      </c>
      <c r="M46" s="128">
        <f>+'[1]CORREGIDO EDAD SEX'!AI109</f>
        <v>29134920</v>
      </c>
      <c r="N46" s="128">
        <f>+'[1]CORREGIDO EDAD SEX'!AL109</f>
        <v>22850711</v>
      </c>
      <c r="O46" s="128">
        <f>+'[1]CORREGIDO EDAD SEX'!AO109</f>
        <v>23204508</v>
      </c>
      <c r="P46" s="128">
        <f>+'[1]CORREGIDO EDAD SEX'!AR109</f>
        <v>21255666</v>
      </c>
      <c r="Q46" s="128">
        <f>+'[1]CORREGIDO EDAD SEX'!AU109</f>
        <v>18473869</v>
      </c>
      <c r="R46" s="128">
        <f>+'[1]CORREGIDO EDAD SEX'!AX109</f>
        <v>10678730</v>
      </c>
      <c r="S46" s="128">
        <f>+'[1]CORREGIDO EDAD SEX'!BA109</f>
        <v>9620139</v>
      </c>
      <c r="T46" s="128">
        <f>+'[1]CORREGIDO EDAD SEX'!BD109</f>
        <v>4145460</v>
      </c>
      <c r="U46" s="128">
        <f>+'[1]CORREGIDO EDAD SEX'!BG109</f>
        <v>3160129</v>
      </c>
      <c r="V46" s="128">
        <f>+'[1]CORREGIDO EDAD SEX'!BJ109</f>
        <v>0</v>
      </c>
      <c r="W46" s="128">
        <f aca="true" t="shared" si="6" ref="W46:W53">SUM(D46:V46)</f>
        <v>351689623</v>
      </c>
    </row>
    <row r="47" spans="1:23" ht="11.25">
      <c r="A47" s="180"/>
      <c r="B47" s="165"/>
      <c r="C47" s="48" t="s">
        <v>72</v>
      </c>
      <c r="D47" s="128">
        <f>+'[1]CORREGIDO EDAD SEX'!H110</f>
        <v>7977874465</v>
      </c>
      <c r="E47" s="128">
        <f>+'[1]CORREGIDO EDAD SEX'!K110</f>
        <v>1756574243</v>
      </c>
      <c r="F47" s="128">
        <f>+'[1]CORREGIDO EDAD SEX'!N110</f>
        <v>1220765279</v>
      </c>
      <c r="G47" s="128">
        <f>+'[1]CORREGIDO EDAD SEX'!Q110</f>
        <v>1464164306</v>
      </c>
      <c r="H47" s="128">
        <f>+'[1]CORREGIDO EDAD SEX'!T110</f>
        <v>1471588759</v>
      </c>
      <c r="I47" s="128">
        <f>+'[1]CORREGIDO EDAD SEX'!W110</f>
        <v>1726749029</v>
      </c>
      <c r="J47" s="128">
        <f>+'[1]CORREGIDO EDAD SEX'!Z110</f>
        <v>1907066388</v>
      </c>
      <c r="K47" s="128">
        <f>+'[1]CORREGIDO EDAD SEX'!AC110</f>
        <v>2154603968</v>
      </c>
      <c r="L47" s="128">
        <f>+'[1]CORREGIDO EDAD SEX'!AF110</f>
        <v>2450398980</v>
      </c>
      <c r="M47" s="128">
        <f>+'[1]CORREGIDO EDAD SEX'!AI110</f>
        <v>2586827079</v>
      </c>
      <c r="N47" s="128">
        <f>+'[1]CORREGIDO EDAD SEX'!AL110</f>
        <v>2721802085</v>
      </c>
      <c r="O47" s="128">
        <f>+'[1]CORREGIDO EDAD SEX'!AO110</f>
        <v>3044022142</v>
      </c>
      <c r="P47" s="128">
        <f>+'[1]CORREGIDO EDAD SEX'!AR110</f>
        <v>3233895868</v>
      </c>
      <c r="Q47" s="128">
        <f>+'[1]CORREGIDO EDAD SEX'!AU110</f>
        <v>2721443743</v>
      </c>
      <c r="R47" s="128">
        <f>+'[1]CORREGIDO EDAD SEX'!AX110</f>
        <v>1864633888</v>
      </c>
      <c r="S47" s="128">
        <f>+'[1]CORREGIDO EDAD SEX'!BA110</f>
        <v>1876730297</v>
      </c>
      <c r="T47" s="128">
        <f>+'[1]CORREGIDO EDAD SEX'!BD110</f>
        <v>1124000059</v>
      </c>
      <c r="U47" s="128">
        <f>+'[1]CORREGIDO EDAD SEX'!BG110</f>
        <v>926954204</v>
      </c>
      <c r="V47" s="128">
        <f>+'[1]CORREGIDO EDAD SEX'!BJ110</f>
        <v>0</v>
      </c>
      <c r="W47" s="128">
        <f t="shared" si="6"/>
        <v>42230094782</v>
      </c>
    </row>
    <row r="48" spans="1:23" ht="11.25">
      <c r="A48" s="180"/>
      <c r="B48" s="165"/>
      <c r="C48" s="48" t="s">
        <v>73</v>
      </c>
      <c r="D48" s="128">
        <f>+'[1]CORREGIDO EDAD SEX'!H111</f>
        <v>1102568580</v>
      </c>
      <c r="E48" s="128">
        <f>+'[1]CORREGIDO EDAD SEX'!K111</f>
        <v>867279791</v>
      </c>
      <c r="F48" s="128">
        <f>+'[1]CORREGIDO EDAD SEX'!N111</f>
        <v>722614894</v>
      </c>
      <c r="G48" s="128">
        <f>+'[1]CORREGIDO EDAD SEX'!Q111</f>
        <v>1006258117</v>
      </c>
      <c r="H48" s="128">
        <f>+'[1]CORREGIDO EDAD SEX'!T111</f>
        <v>1131539111</v>
      </c>
      <c r="I48" s="128">
        <f>+'[1]CORREGIDO EDAD SEX'!W111</f>
        <v>1554938625</v>
      </c>
      <c r="J48" s="128">
        <f>+'[1]CORREGIDO EDAD SEX'!Z111</f>
        <v>1987450964</v>
      </c>
      <c r="K48" s="128">
        <f>+'[1]CORREGIDO EDAD SEX'!AC111</f>
        <v>1978621583</v>
      </c>
      <c r="L48" s="128">
        <f>+'[1]CORREGIDO EDAD SEX'!AF111</f>
        <v>1884142669</v>
      </c>
      <c r="M48" s="128">
        <f>+'[1]CORREGIDO EDAD SEX'!AI111</f>
        <v>1823767054</v>
      </c>
      <c r="N48" s="128">
        <f>+'[1]CORREGIDO EDAD SEX'!AL111</f>
        <v>1632146804</v>
      </c>
      <c r="O48" s="128">
        <f>+'[1]CORREGIDO EDAD SEX'!AO111</f>
        <v>1611032383</v>
      </c>
      <c r="P48" s="128">
        <f>+'[1]CORREGIDO EDAD SEX'!AR111</f>
        <v>1503060662</v>
      </c>
      <c r="Q48" s="128">
        <f>+'[1]CORREGIDO EDAD SEX'!AU111</f>
        <v>1061221498</v>
      </c>
      <c r="R48" s="128">
        <f>+'[1]CORREGIDO EDAD SEX'!AX111</f>
        <v>684191081</v>
      </c>
      <c r="S48" s="128">
        <f>+'[1]CORREGIDO EDAD SEX'!BA111</f>
        <v>506871246</v>
      </c>
      <c r="T48" s="128">
        <f>+'[1]CORREGIDO EDAD SEX'!BD111</f>
        <v>231871933</v>
      </c>
      <c r="U48" s="128">
        <f>+'[1]CORREGIDO EDAD SEX'!BG111</f>
        <v>116793380</v>
      </c>
      <c r="V48" s="128">
        <f>+'[1]CORREGIDO EDAD SEX'!BJ111</f>
        <v>0</v>
      </c>
      <c r="W48" s="128">
        <f t="shared" si="6"/>
        <v>21406370375</v>
      </c>
    </row>
    <row r="49" spans="1:23" ht="11.25">
      <c r="A49" s="180"/>
      <c r="B49" s="165"/>
      <c r="C49" s="48" t="s">
        <v>74</v>
      </c>
      <c r="D49" s="128">
        <f>+'[1]CORREGIDO EDAD SEX'!H112</f>
        <v>24682705</v>
      </c>
      <c r="E49" s="128">
        <f>+'[1]CORREGIDO EDAD SEX'!K112</f>
        <v>38882648</v>
      </c>
      <c r="F49" s="128">
        <f>+'[1]CORREGIDO EDAD SEX'!N112</f>
        <v>58235936</v>
      </c>
      <c r="G49" s="128">
        <f>+'[1]CORREGIDO EDAD SEX'!Q112</f>
        <v>81509872</v>
      </c>
      <c r="H49" s="128">
        <f>+'[1]CORREGIDO EDAD SEX'!T112</f>
        <v>106513708</v>
      </c>
      <c r="I49" s="128">
        <f>+'[1]CORREGIDO EDAD SEX'!W112</f>
        <v>111107716</v>
      </c>
      <c r="J49" s="128">
        <f>+'[1]CORREGIDO EDAD SEX'!Z112</f>
        <v>122806154</v>
      </c>
      <c r="K49" s="128">
        <f>+'[1]CORREGIDO EDAD SEX'!AC112</f>
        <v>119223528</v>
      </c>
      <c r="L49" s="128">
        <f>+'[1]CORREGIDO EDAD SEX'!AF112</f>
        <v>142617091</v>
      </c>
      <c r="M49" s="128">
        <f>+'[1]CORREGIDO EDAD SEX'!AI112</f>
        <v>198994712</v>
      </c>
      <c r="N49" s="128">
        <f>+'[1]CORREGIDO EDAD SEX'!AL112</f>
        <v>178124779</v>
      </c>
      <c r="O49" s="128">
        <f>+'[1]CORREGIDO EDAD SEX'!AO112</f>
        <v>266390149</v>
      </c>
      <c r="P49" s="128">
        <f>+'[1]CORREGIDO EDAD SEX'!AR112</f>
        <v>228565858</v>
      </c>
      <c r="Q49" s="128">
        <f>+'[1]CORREGIDO EDAD SEX'!AU112</f>
        <v>179090860</v>
      </c>
      <c r="R49" s="128">
        <f>+'[1]CORREGIDO EDAD SEX'!AX112</f>
        <v>140290007</v>
      </c>
      <c r="S49" s="128">
        <f>+'[1]CORREGIDO EDAD SEX'!BA112</f>
        <v>134336296</v>
      </c>
      <c r="T49" s="128">
        <f>+'[1]CORREGIDO EDAD SEX'!BD112</f>
        <v>62298384</v>
      </c>
      <c r="U49" s="128">
        <f>+'[1]CORREGIDO EDAD SEX'!BG112</f>
        <v>34499403</v>
      </c>
      <c r="V49" s="128">
        <f>+'[1]CORREGIDO EDAD SEX'!BJ112</f>
        <v>0</v>
      </c>
      <c r="W49" s="128">
        <f t="shared" si="6"/>
        <v>2228169806</v>
      </c>
    </row>
    <row r="50" spans="1:23" ht="11.25">
      <c r="A50" s="180"/>
      <c r="B50" s="165"/>
      <c r="C50" s="48" t="s">
        <v>75</v>
      </c>
      <c r="D50" s="128">
        <f>+'[1]CORREGIDO EDAD SEX'!H113</f>
        <v>3257210</v>
      </c>
      <c r="E50" s="128">
        <f>+'[1]CORREGIDO EDAD SEX'!K113</f>
        <v>21979315</v>
      </c>
      <c r="F50" s="128">
        <f>+'[1]CORREGIDO EDAD SEX'!N113</f>
        <v>29487642</v>
      </c>
      <c r="G50" s="128">
        <f>+'[1]CORREGIDO EDAD SEX'!Q113</f>
        <v>42611125</v>
      </c>
      <c r="H50" s="128">
        <f>+'[1]CORREGIDO EDAD SEX'!T113</f>
        <v>54477540</v>
      </c>
      <c r="I50" s="128">
        <f>+'[1]CORREGIDO EDAD SEX'!W113</f>
        <v>109907988</v>
      </c>
      <c r="J50" s="128">
        <f>+'[1]CORREGIDO EDAD SEX'!Z113</f>
        <v>134992710</v>
      </c>
      <c r="K50" s="128">
        <f>+'[1]CORREGIDO EDAD SEX'!AC113</f>
        <v>123824763</v>
      </c>
      <c r="L50" s="128">
        <f>+'[1]CORREGIDO EDAD SEX'!AF113</f>
        <v>125289745</v>
      </c>
      <c r="M50" s="128">
        <f>+'[1]CORREGIDO EDAD SEX'!AI113</f>
        <v>165252625</v>
      </c>
      <c r="N50" s="128">
        <f>+'[1]CORREGIDO EDAD SEX'!AL113</f>
        <v>163167452</v>
      </c>
      <c r="O50" s="128">
        <f>+'[1]CORREGIDO EDAD SEX'!AO113</f>
        <v>148436190</v>
      </c>
      <c r="P50" s="128">
        <f>+'[1]CORREGIDO EDAD SEX'!AR113</f>
        <v>117732200</v>
      </c>
      <c r="Q50" s="128">
        <f>+'[1]CORREGIDO EDAD SEX'!AU113</f>
        <v>63015320</v>
      </c>
      <c r="R50" s="128">
        <f>+'[1]CORREGIDO EDAD SEX'!AX113</f>
        <v>30965387</v>
      </c>
      <c r="S50" s="128">
        <f>+'[1]CORREGIDO EDAD SEX'!BA113</f>
        <v>20862474</v>
      </c>
      <c r="T50" s="128">
        <f>+'[1]CORREGIDO EDAD SEX'!BD113</f>
        <v>10341795</v>
      </c>
      <c r="U50" s="128">
        <f>+'[1]CORREGIDO EDAD SEX'!BG113</f>
        <v>4463585</v>
      </c>
      <c r="V50" s="128">
        <f>+'[1]CORREGIDO EDAD SEX'!BJ113</f>
        <v>0</v>
      </c>
      <c r="W50" s="128">
        <f t="shared" si="6"/>
        <v>1370065066</v>
      </c>
    </row>
    <row r="51" spans="1:23" ht="11.25">
      <c r="A51" s="180"/>
      <c r="B51" s="165"/>
      <c r="C51" s="48" t="s">
        <v>76</v>
      </c>
      <c r="D51" s="128">
        <f>+'[1]CORREGIDO EDAD SEX'!H114</f>
        <v>771131</v>
      </c>
      <c r="E51" s="128">
        <f>+'[1]CORREGIDO EDAD SEX'!K114</f>
        <v>863479</v>
      </c>
      <c r="F51" s="128">
        <f>+'[1]CORREGIDO EDAD SEX'!N114</f>
        <v>2254044</v>
      </c>
      <c r="G51" s="128">
        <f>+'[1]CORREGIDO EDAD SEX'!Q114</f>
        <v>1094999</v>
      </c>
      <c r="H51" s="128">
        <f>+'[1]CORREGIDO EDAD SEX'!T114</f>
        <v>1171530</v>
      </c>
      <c r="I51" s="128">
        <f>+'[1]CORREGIDO EDAD SEX'!W114</f>
        <v>946735</v>
      </c>
      <c r="J51" s="128">
        <f>+'[1]CORREGIDO EDAD SEX'!Z114</f>
        <v>3022276</v>
      </c>
      <c r="K51" s="128">
        <f>+'[1]CORREGIDO EDAD SEX'!AC114</f>
        <v>2070161</v>
      </c>
      <c r="L51" s="128">
        <f>+'[1]CORREGIDO EDAD SEX'!AF114</f>
        <v>3328408</v>
      </c>
      <c r="M51" s="128">
        <f>+'[1]CORREGIDO EDAD SEX'!AI114</f>
        <v>10499606</v>
      </c>
      <c r="N51" s="128">
        <f>+'[1]CORREGIDO EDAD SEX'!AL114</f>
        <v>9830443</v>
      </c>
      <c r="O51" s="128">
        <f>+'[1]CORREGIDO EDAD SEX'!AO114</f>
        <v>19056344</v>
      </c>
      <c r="P51" s="128">
        <f>+'[1]CORREGIDO EDAD SEX'!AR114</f>
        <v>20985987</v>
      </c>
      <c r="Q51" s="128">
        <f>+'[1]CORREGIDO EDAD SEX'!AU114</f>
        <v>14270131</v>
      </c>
      <c r="R51" s="128">
        <f>+'[1]CORREGIDO EDAD SEX'!AX114</f>
        <v>19610740</v>
      </c>
      <c r="S51" s="128">
        <f>+'[1]CORREGIDO EDAD SEX'!BA114</f>
        <v>29677073</v>
      </c>
      <c r="T51" s="128">
        <f>+'[1]CORREGIDO EDAD SEX'!BD114</f>
        <v>18335759</v>
      </c>
      <c r="U51" s="128">
        <f>+'[1]CORREGIDO EDAD SEX'!BG114</f>
        <v>11915659</v>
      </c>
      <c r="V51" s="128">
        <f>+'[1]CORREGIDO EDAD SEX'!BJ114</f>
        <v>0</v>
      </c>
      <c r="W51" s="128">
        <f t="shared" si="6"/>
        <v>169704505</v>
      </c>
    </row>
    <row r="52" spans="1:23" ht="11.25">
      <c r="A52" s="180"/>
      <c r="B52" s="165"/>
      <c r="C52" s="48" t="s">
        <v>77</v>
      </c>
      <c r="D52" s="128">
        <f>+'[1]CORREGIDO EDAD SEX'!H115</f>
        <v>43413356</v>
      </c>
      <c r="E52" s="128">
        <f>+'[1]CORREGIDO EDAD SEX'!K115</f>
        <v>13582661</v>
      </c>
      <c r="F52" s="128">
        <f>+'[1]CORREGIDO EDAD SEX'!N115</f>
        <v>3825044</v>
      </c>
      <c r="G52" s="128">
        <f>+'[1]CORREGIDO EDAD SEX'!Q115</f>
        <v>13396942</v>
      </c>
      <c r="H52" s="128">
        <f>+'[1]CORREGIDO EDAD SEX'!T115</f>
        <v>6624588</v>
      </c>
      <c r="I52" s="128">
        <f>+'[1]CORREGIDO EDAD SEX'!W115</f>
        <v>4782709</v>
      </c>
      <c r="J52" s="128">
        <f>+'[1]CORREGIDO EDAD SEX'!Z115</f>
        <v>13111247</v>
      </c>
      <c r="K52" s="128">
        <f>+'[1]CORREGIDO EDAD SEX'!AC115</f>
        <v>7607284</v>
      </c>
      <c r="L52" s="128">
        <f>+'[1]CORREGIDO EDAD SEX'!AF115</f>
        <v>18740192</v>
      </c>
      <c r="M52" s="128">
        <f>+'[1]CORREGIDO EDAD SEX'!AI115</f>
        <v>24267329</v>
      </c>
      <c r="N52" s="128">
        <f>+'[1]CORREGIDO EDAD SEX'!AL115</f>
        <v>16954747</v>
      </c>
      <c r="O52" s="128">
        <f>+'[1]CORREGIDO EDAD SEX'!AO115</f>
        <v>21596820</v>
      </c>
      <c r="P52" s="128">
        <f>+'[1]CORREGIDO EDAD SEX'!AR115</f>
        <v>15091917</v>
      </c>
      <c r="Q52" s="128">
        <f>+'[1]CORREGIDO EDAD SEX'!AU115</f>
        <v>17432968</v>
      </c>
      <c r="R52" s="128">
        <f>+'[1]CORREGIDO EDAD SEX'!AX115</f>
        <v>5071922</v>
      </c>
      <c r="S52" s="128">
        <f>+'[1]CORREGIDO EDAD SEX'!BA115</f>
        <v>6239511</v>
      </c>
      <c r="T52" s="128">
        <f>+'[1]CORREGIDO EDAD SEX'!BD115</f>
        <v>4118214</v>
      </c>
      <c r="U52" s="128">
        <f>+'[1]CORREGIDO EDAD SEX'!BG115</f>
        <v>2727552</v>
      </c>
      <c r="V52" s="128">
        <f>+'[1]CORREGIDO EDAD SEX'!BJ115</f>
        <v>0</v>
      </c>
      <c r="W52" s="128">
        <f t="shared" si="6"/>
        <v>238585003</v>
      </c>
    </row>
    <row r="53" spans="1:23" ht="11.25">
      <c r="A53" s="180"/>
      <c r="B53" s="165"/>
      <c r="C53" s="48" t="s">
        <v>97</v>
      </c>
      <c r="D53" s="128">
        <f>+'[1]CORREGIDO EDAD SEX'!H116</f>
        <v>1330800</v>
      </c>
      <c r="E53" s="128">
        <f>+'[1]CORREGIDO EDAD SEX'!K116</f>
        <v>12200</v>
      </c>
      <c r="F53" s="128">
        <f>+'[1]CORREGIDO EDAD SEX'!N116</f>
        <v>8000</v>
      </c>
      <c r="G53" s="128">
        <f>+'[1]CORREGIDO EDAD SEX'!Q116</f>
        <v>0</v>
      </c>
      <c r="H53" s="128">
        <f>+'[1]CORREGIDO EDAD SEX'!T116</f>
        <v>7171428</v>
      </c>
      <c r="I53" s="128">
        <f>+'[1]CORREGIDO EDAD SEX'!W116</f>
        <v>4666012</v>
      </c>
      <c r="J53" s="128">
        <f>+'[1]CORREGIDO EDAD SEX'!Z116</f>
        <v>74776</v>
      </c>
      <c r="K53" s="128">
        <f>+'[1]CORREGIDO EDAD SEX'!AC116</f>
        <v>1293750</v>
      </c>
      <c r="L53" s="128">
        <f>+'[1]CORREGIDO EDAD SEX'!AF116</f>
        <v>356486</v>
      </c>
      <c r="M53" s="128">
        <f>+'[1]CORREGIDO EDAD SEX'!AI116</f>
        <v>46671</v>
      </c>
      <c r="N53" s="128">
        <f>+'[1]CORREGIDO EDAD SEX'!AL116</f>
        <v>2160268</v>
      </c>
      <c r="O53" s="128">
        <f>+'[1]CORREGIDO EDAD SEX'!AO116</f>
        <v>8195982</v>
      </c>
      <c r="P53" s="128">
        <f>+'[1]CORREGIDO EDAD SEX'!AR116</f>
        <v>134639</v>
      </c>
      <c r="Q53" s="128">
        <f>+'[1]CORREGIDO EDAD SEX'!AU116</f>
        <v>1504630</v>
      </c>
      <c r="R53" s="128">
        <f>+'[1]CORREGIDO EDAD SEX'!AX116</f>
        <v>29900</v>
      </c>
      <c r="S53" s="128">
        <f>+'[1]CORREGIDO EDAD SEX'!BA116</f>
        <v>128200</v>
      </c>
      <c r="T53" s="128">
        <f>+'[1]CORREGIDO EDAD SEX'!BD116</f>
        <v>21681</v>
      </c>
      <c r="U53" s="128">
        <f>+'[1]CORREGIDO EDAD SEX'!BG116</f>
        <v>69384</v>
      </c>
      <c r="V53" s="128">
        <f>+'[1]CORREGIDO EDAD SEX'!BJ116</f>
        <v>0</v>
      </c>
      <c r="W53" s="128">
        <f t="shared" si="6"/>
        <v>27204807</v>
      </c>
    </row>
    <row r="54" spans="1:23" ht="11.25">
      <c r="A54" s="180"/>
      <c r="B54" s="166"/>
      <c r="C54" s="120" t="s">
        <v>17</v>
      </c>
      <c r="D54" s="129">
        <f aca="true" t="shared" si="7" ref="D54:W54">SUM(D46:D53)</f>
        <v>9191509074</v>
      </c>
      <c r="E54" s="129">
        <f t="shared" si="7"/>
        <v>2723726960</v>
      </c>
      <c r="F54" s="129">
        <f t="shared" si="7"/>
        <v>2055925673</v>
      </c>
      <c r="G54" s="129">
        <f t="shared" si="7"/>
        <v>2624189949</v>
      </c>
      <c r="H54" s="129">
        <f t="shared" si="7"/>
        <v>2792225445</v>
      </c>
      <c r="I54" s="129">
        <f t="shared" si="7"/>
        <v>3533057503</v>
      </c>
      <c r="J54" s="129">
        <f t="shared" si="7"/>
        <v>4194164895</v>
      </c>
      <c r="K54" s="129">
        <f t="shared" si="7"/>
        <v>4412693671</v>
      </c>
      <c r="L54" s="129">
        <f t="shared" si="7"/>
        <v>4653799706</v>
      </c>
      <c r="M54" s="129">
        <f t="shared" si="7"/>
        <v>4838789996</v>
      </c>
      <c r="N54" s="129">
        <f t="shared" si="7"/>
        <v>4747037289</v>
      </c>
      <c r="O54" s="129">
        <f t="shared" si="7"/>
        <v>5141934518</v>
      </c>
      <c r="P54" s="129">
        <f t="shared" si="7"/>
        <v>5140722797</v>
      </c>
      <c r="Q54" s="129">
        <f t="shared" si="7"/>
        <v>4076453019</v>
      </c>
      <c r="R54" s="129">
        <f t="shared" si="7"/>
        <v>2755471655</v>
      </c>
      <c r="S54" s="129">
        <f t="shared" si="7"/>
        <v>2584465236</v>
      </c>
      <c r="T54" s="129">
        <f t="shared" si="7"/>
        <v>1455133285</v>
      </c>
      <c r="U54" s="129">
        <f t="shared" si="7"/>
        <v>1100583296</v>
      </c>
      <c r="V54" s="129">
        <f t="shared" si="7"/>
        <v>0</v>
      </c>
      <c r="W54" s="129">
        <f t="shared" si="7"/>
        <v>68021883967</v>
      </c>
    </row>
    <row r="55" spans="1:23" ht="11.25">
      <c r="A55" s="180"/>
      <c r="B55" s="164" t="s">
        <v>215</v>
      </c>
      <c r="C55" s="123" t="s">
        <v>210</v>
      </c>
      <c r="D55" s="128">
        <f>+'[1]CORREGIDO EDAD SEX'!H118</f>
        <v>690439210</v>
      </c>
      <c r="E55" s="128">
        <f>+'[1]CORREGIDO EDAD SEX'!K118</f>
        <v>523009781</v>
      </c>
      <c r="F55" s="128">
        <f>+'[1]CORREGIDO EDAD SEX'!N118</f>
        <v>289508899</v>
      </c>
      <c r="G55" s="128">
        <f>+'[1]CORREGIDO EDAD SEX'!Q118</f>
        <v>471640877</v>
      </c>
      <c r="H55" s="128">
        <f>+'[1]CORREGIDO EDAD SEX'!T118</f>
        <v>345006200</v>
      </c>
      <c r="I55" s="128">
        <f>+'[1]CORREGIDO EDAD SEX'!W118</f>
        <v>496647853</v>
      </c>
      <c r="J55" s="128">
        <f>+'[1]CORREGIDO EDAD SEX'!Z118</f>
        <v>678458779</v>
      </c>
      <c r="K55" s="128">
        <f>+'[1]CORREGIDO EDAD SEX'!AC118</f>
        <v>824774858</v>
      </c>
      <c r="L55" s="128">
        <f>+'[1]CORREGIDO EDAD SEX'!AF118</f>
        <v>936734739</v>
      </c>
      <c r="M55" s="128">
        <f>+'[1]CORREGIDO EDAD SEX'!AI118</f>
        <v>902244558</v>
      </c>
      <c r="N55" s="128">
        <f>+'[1]CORREGIDO EDAD SEX'!AL118</f>
        <v>850503992</v>
      </c>
      <c r="O55" s="128">
        <f>+'[1]CORREGIDO EDAD SEX'!AO118</f>
        <v>937432297</v>
      </c>
      <c r="P55" s="128">
        <f>+'[1]CORREGIDO EDAD SEX'!AR118</f>
        <v>1003696891</v>
      </c>
      <c r="Q55" s="128">
        <f>+'[1]CORREGIDO EDAD SEX'!AU118</f>
        <v>770685721</v>
      </c>
      <c r="R55" s="128">
        <f>+'[1]CORREGIDO EDAD SEX'!AX118</f>
        <v>618995464</v>
      </c>
      <c r="S55" s="128">
        <f>+'[1]CORREGIDO EDAD SEX'!BA118</f>
        <v>497691983</v>
      </c>
      <c r="T55" s="128">
        <f>+'[1]CORREGIDO EDAD SEX'!BD118</f>
        <v>254046317</v>
      </c>
      <c r="U55" s="128">
        <f>+'[1]CORREGIDO EDAD SEX'!BG118</f>
        <v>170229196</v>
      </c>
      <c r="V55" s="128">
        <f>+'[1]CORREGIDO EDAD SEX'!BJ118</f>
        <v>0</v>
      </c>
      <c r="W55" s="128">
        <f aca="true" t="shared" si="8" ref="W55:W60">SUM(D55:V55)</f>
        <v>11261747615</v>
      </c>
    </row>
    <row r="56" spans="1:23" ht="11.25">
      <c r="A56" s="180"/>
      <c r="B56" s="165"/>
      <c r="C56" s="48" t="s">
        <v>213</v>
      </c>
      <c r="D56" s="128">
        <f>+'[1]CORREGIDO EDAD SEX'!H119</f>
        <v>1728870053</v>
      </c>
      <c r="E56" s="128">
        <f>+'[1]CORREGIDO EDAD SEX'!K119</f>
        <v>676792533</v>
      </c>
      <c r="F56" s="128">
        <f>+'[1]CORREGIDO EDAD SEX'!N119</f>
        <v>601225128</v>
      </c>
      <c r="G56" s="128">
        <f>+'[1]CORREGIDO EDAD SEX'!Q119</f>
        <v>817993503</v>
      </c>
      <c r="H56" s="128">
        <f>+'[1]CORREGIDO EDAD SEX'!T119</f>
        <v>1008245363</v>
      </c>
      <c r="I56" s="128">
        <f>+'[1]CORREGIDO EDAD SEX'!W119</f>
        <v>1309128748</v>
      </c>
      <c r="J56" s="128">
        <f>+'[1]CORREGIDO EDAD SEX'!Z119</f>
        <v>1537949461</v>
      </c>
      <c r="K56" s="128">
        <f>+'[1]CORREGIDO EDAD SEX'!AC119</f>
        <v>1644644498</v>
      </c>
      <c r="L56" s="128">
        <f>+'[1]CORREGIDO EDAD SEX'!AF119</f>
        <v>1800114763</v>
      </c>
      <c r="M56" s="128">
        <f>+'[1]CORREGIDO EDAD SEX'!AI119</f>
        <v>1635410816</v>
      </c>
      <c r="N56" s="128">
        <f>+'[1]CORREGIDO EDAD SEX'!AL119</f>
        <v>1716049202</v>
      </c>
      <c r="O56" s="128">
        <f>+'[1]CORREGIDO EDAD SEX'!AO119</f>
        <v>1618026603</v>
      </c>
      <c r="P56" s="128">
        <f>+'[1]CORREGIDO EDAD SEX'!AR119</f>
        <v>1702409885</v>
      </c>
      <c r="Q56" s="128">
        <f>+'[1]CORREGIDO EDAD SEX'!AU119</f>
        <v>1288703475</v>
      </c>
      <c r="R56" s="128">
        <f>+'[1]CORREGIDO EDAD SEX'!AX119</f>
        <v>857814829</v>
      </c>
      <c r="S56" s="128">
        <f>+'[1]CORREGIDO EDAD SEX'!BA119</f>
        <v>737784354</v>
      </c>
      <c r="T56" s="128">
        <f>+'[1]CORREGIDO EDAD SEX'!BD119</f>
        <v>390035319</v>
      </c>
      <c r="U56" s="128">
        <f>+'[1]CORREGIDO EDAD SEX'!BG119</f>
        <v>270102437</v>
      </c>
      <c r="V56" s="128">
        <f>+'[1]CORREGIDO EDAD SEX'!BJ119</f>
        <v>0</v>
      </c>
      <c r="W56" s="128">
        <f t="shared" si="8"/>
        <v>21341300970</v>
      </c>
    </row>
    <row r="57" spans="1:23" ht="11.25">
      <c r="A57" s="180"/>
      <c r="B57" s="165"/>
      <c r="C57" s="48" t="s">
        <v>121</v>
      </c>
      <c r="D57" s="128">
        <f>+'[1]CORREGIDO EDAD SEX'!H120</f>
        <v>929502723</v>
      </c>
      <c r="E57" s="128">
        <f>+'[1]CORREGIDO EDAD SEX'!K120</f>
        <v>523941652</v>
      </c>
      <c r="F57" s="128">
        <f>+'[1]CORREGIDO EDAD SEX'!N120</f>
        <v>371706092</v>
      </c>
      <c r="G57" s="128">
        <f>+'[1]CORREGIDO EDAD SEX'!Q120</f>
        <v>684895470</v>
      </c>
      <c r="H57" s="128">
        <f>+'[1]CORREGIDO EDAD SEX'!T120</f>
        <v>689674079</v>
      </c>
      <c r="I57" s="128">
        <f>+'[1]CORREGIDO EDAD SEX'!W120</f>
        <v>947828385</v>
      </c>
      <c r="J57" s="128">
        <f>+'[1]CORREGIDO EDAD SEX'!Z120</f>
        <v>993251134</v>
      </c>
      <c r="K57" s="128">
        <f>+'[1]CORREGIDO EDAD SEX'!AC120</f>
        <v>954503886</v>
      </c>
      <c r="L57" s="128">
        <f>+'[1]CORREGIDO EDAD SEX'!AF120</f>
        <v>1170442012</v>
      </c>
      <c r="M57" s="128">
        <f>+'[1]CORREGIDO EDAD SEX'!AI120</f>
        <v>1492035582</v>
      </c>
      <c r="N57" s="128">
        <f>+'[1]CORREGIDO EDAD SEX'!AL120</f>
        <v>1171538891</v>
      </c>
      <c r="O57" s="128">
        <f>+'[1]CORREGIDO EDAD SEX'!AO120</f>
        <v>1410428037</v>
      </c>
      <c r="P57" s="128">
        <f>+'[1]CORREGIDO EDAD SEX'!AR120</f>
        <v>1305074910</v>
      </c>
      <c r="Q57" s="128">
        <f>+'[1]CORREGIDO EDAD SEX'!AU120</f>
        <v>898319844</v>
      </c>
      <c r="R57" s="128">
        <f>+'[1]CORREGIDO EDAD SEX'!AX120</f>
        <v>646625889</v>
      </c>
      <c r="S57" s="128">
        <f>+'[1]CORREGIDO EDAD SEX'!BA120</f>
        <v>774296993</v>
      </c>
      <c r="T57" s="128">
        <f>+'[1]CORREGIDO EDAD SEX'!BD120</f>
        <v>316826676</v>
      </c>
      <c r="U57" s="128">
        <f>+'[1]CORREGIDO EDAD SEX'!BG120</f>
        <v>242605227</v>
      </c>
      <c r="V57" s="128">
        <f>+'[1]CORREGIDO EDAD SEX'!BJ120</f>
        <v>0</v>
      </c>
      <c r="W57" s="128">
        <f t="shared" si="8"/>
        <v>15523497482</v>
      </c>
    </row>
    <row r="58" spans="1:23" ht="11.25">
      <c r="A58" s="180"/>
      <c r="B58" s="165"/>
      <c r="C58" s="48" t="s">
        <v>78</v>
      </c>
      <c r="D58" s="128">
        <f>+'[1]CORREGIDO EDAD SEX'!H121</f>
        <v>22855066</v>
      </c>
      <c r="E58" s="128">
        <f>+'[1]CORREGIDO EDAD SEX'!K121</f>
        <v>173369270</v>
      </c>
      <c r="F58" s="128">
        <f>+'[1]CORREGIDO EDAD SEX'!N121</f>
        <v>424478948</v>
      </c>
      <c r="G58" s="128">
        <f>+'[1]CORREGIDO EDAD SEX'!Q121</f>
        <v>441834629</v>
      </c>
      <c r="H58" s="128">
        <f>+'[1]CORREGIDO EDAD SEX'!T121</f>
        <v>271569702</v>
      </c>
      <c r="I58" s="128">
        <f>+'[1]CORREGIDO EDAD SEX'!W121</f>
        <v>302093919</v>
      </c>
      <c r="J58" s="128">
        <f>+'[1]CORREGIDO EDAD SEX'!Z121</f>
        <v>326799480</v>
      </c>
      <c r="K58" s="128">
        <f>+'[1]CORREGIDO EDAD SEX'!AC121</f>
        <v>306883666</v>
      </c>
      <c r="L58" s="128">
        <f>+'[1]CORREGIDO EDAD SEX'!AF121</f>
        <v>319174211</v>
      </c>
      <c r="M58" s="128">
        <f>+'[1]CORREGIDO EDAD SEX'!AI121</f>
        <v>297485780</v>
      </c>
      <c r="N58" s="128">
        <f>+'[1]CORREGIDO EDAD SEX'!AL121</f>
        <v>243254170</v>
      </c>
      <c r="O58" s="128">
        <f>+'[1]CORREGIDO EDAD SEX'!AO121</f>
        <v>234966848</v>
      </c>
      <c r="P58" s="128">
        <f>+'[1]CORREGIDO EDAD SEX'!AR121</f>
        <v>170636806</v>
      </c>
      <c r="Q58" s="128">
        <f>+'[1]CORREGIDO EDAD SEX'!AU121</f>
        <v>101476387</v>
      </c>
      <c r="R58" s="128">
        <f>+'[1]CORREGIDO EDAD SEX'!AX121</f>
        <v>49184252</v>
      </c>
      <c r="S58" s="128">
        <f>+'[1]CORREGIDO EDAD SEX'!BA121</f>
        <v>45630918</v>
      </c>
      <c r="T58" s="128">
        <f>+'[1]CORREGIDO EDAD SEX'!BD121</f>
        <v>16537376</v>
      </c>
      <c r="U58" s="128">
        <f>+'[1]CORREGIDO EDAD SEX'!BG121</f>
        <v>10050513</v>
      </c>
      <c r="V58" s="128">
        <f>+'[1]CORREGIDO EDAD SEX'!BJ121</f>
        <v>0</v>
      </c>
      <c r="W58" s="128">
        <f t="shared" si="8"/>
        <v>3758281941</v>
      </c>
    </row>
    <row r="59" spans="1:23" ht="11.25">
      <c r="A59" s="180"/>
      <c r="B59" s="165"/>
      <c r="C59" s="48" t="s">
        <v>211</v>
      </c>
      <c r="D59" s="128">
        <f>+'[1]CORREGIDO EDAD SEX'!H122</f>
        <v>8004595</v>
      </c>
      <c r="E59" s="128">
        <f>+'[1]CORREGIDO EDAD SEX'!K122</f>
        <v>19793883</v>
      </c>
      <c r="F59" s="128">
        <f>+'[1]CORREGIDO EDAD SEX'!N122</f>
        <v>12853698</v>
      </c>
      <c r="G59" s="128">
        <f>+'[1]CORREGIDO EDAD SEX'!Q122</f>
        <v>16860976</v>
      </c>
      <c r="H59" s="128">
        <f>+'[1]CORREGIDO EDAD SEX'!T122</f>
        <v>58928854</v>
      </c>
      <c r="I59" s="128">
        <f>+'[1]CORREGIDO EDAD SEX'!W122</f>
        <v>57772407</v>
      </c>
      <c r="J59" s="128">
        <f>+'[1]CORREGIDO EDAD SEX'!Z122</f>
        <v>103987606</v>
      </c>
      <c r="K59" s="128">
        <f>+'[1]CORREGIDO EDAD SEX'!AC122</f>
        <v>209591016</v>
      </c>
      <c r="L59" s="128">
        <f>+'[1]CORREGIDO EDAD SEX'!AF122</f>
        <v>233362758</v>
      </c>
      <c r="M59" s="128">
        <f>+'[1]CORREGIDO EDAD SEX'!AI122</f>
        <v>311607852</v>
      </c>
      <c r="N59" s="128">
        <f>+'[1]CORREGIDO EDAD SEX'!AL122</f>
        <v>367978465</v>
      </c>
      <c r="O59" s="128">
        <f>+'[1]CORREGIDO EDAD SEX'!AO122</f>
        <v>539803639</v>
      </c>
      <c r="P59" s="128">
        <f>+'[1]CORREGIDO EDAD SEX'!AR122</f>
        <v>540060211</v>
      </c>
      <c r="Q59" s="128">
        <f>+'[1]CORREGIDO EDAD SEX'!AU122</f>
        <v>533401010</v>
      </c>
      <c r="R59" s="128">
        <f>+'[1]CORREGIDO EDAD SEX'!AX122</f>
        <v>270929752</v>
      </c>
      <c r="S59" s="128">
        <f>+'[1]CORREGIDO EDAD SEX'!BA122</f>
        <v>341543869</v>
      </c>
      <c r="T59" s="128">
        <f>+'[1]CORREGIDO EDAD SEX'!BD122</f>
        <v>40115112</v>
      </c>
      <c r="U59" s="128">
        <f>+'[1]CORREGIDO EDAD SEX'!BG122</f>
        <v>18683218</v>
      </c>
      <c r="V59" s="128">
        <f>+'[1]CORREGIDO EDAD SEX'!BJ122</f>
        <v>0</v>
      </c>
      <c r="W59" s="128">
        <f t="shared" si="8"/>
        <v>3685278921</v>
      </c>
    </row>
    <row r="60" spans="1:23" ht="11.25">
      <c r="A60" s="180"/>
      <c r="B60" s="165"/>
      <c r="C60" s="48" t="s">
        <v>212</v>
      </c>
      <c r="D60" s="128">
        <f>+'[1]CORREGIDO EDAD SEX'!H123</f>
        <v>5586875</v>
      </c>
      <c r="E60" s="128">
        <f>+'[1]CORREGIDO EDAD SEX'!K123</f>
        <v>3672281</v>
      </c>
      <c r="F60" s="128">
        <f>+'[1]CORREGIDO EDAD SEX'!N123</f>
        <v>0</v>
      </c>
      <c r="G60" s="128">
        <f>+'[1]CORREGIDO EDAD SEX'!Q123</f>
        <v>2659534</v>
      </c>
      <c r="H60" s="128">
        <f>+'[1]CORREGIDO EDAD SEX'!T123</f>
        <v>15787710</v>
      </c>
      <c r="I60" s="128">
        <f>+'[1]CORREGIDO EDAD SEX'!W123</f>
        <v>4215856</v>
      </c>
      <c r="J60" s="128">
        <f>+'[1]CORREGIDO EDAD SEX'!Z123</f>
        <v>15386655</v>
      </c>
      <c r="K60" s="128">
        <f>+'[1]CORREGIDO EDAD SEX'!AC123</f>
        <v>10110656</v>
      </c>
      <c r="L60" s="128">
        <f>+'[1]CORREGIDO EDAD SEX'!AF123</f>
        <v>1561284</v>
      </c>
      <c r="M60" s="128">
        <f>+'[1]CORREGIDO EDAD SEX'!AI123</f>
        <v>20205330</v>
      </c>
      <c r="N60" s="128">
        <f>+'[1]CORREGIDO EDAD SEX'!AL123</f>
        <v>16834233</v>
      </c>
      <c r="O60" s="128">
        <f>+'[1]CORREGIDO EDAD SEX'!AO123</f>
        <v>20286915</v>
      </c>
      <c r="P60" s="128">
        <f>+'[1]CORREGIDO EDAD SEX'!AR123</f>
        <v>18062063</v>
      </c>
      <c r="Q60" s="128">
        <f>+'[1]CORREGIDO EDAD SEX'!AU123</f>
        <v>15235875</v>
      </c>
      <c r="R60" s="128">
        <f>+'[1]CORREGIDO EDAD SEX'!AX123</f>
        <v>18862241</v>
      </c>
      <c r="S60" s="128">
        <f>+'[1]CORREGIDO EDAD SEX'!BA123</f>
        <v>4902190</v>
      </c>
      <c r="T60" s="128">
        <f>+'[1]CORREGIDO EDAD SEX'!BD123</f>
        <v>0</v>
      </c>
      <c r="U60" s="128">
        <f>+'[1]CORREGIDO EDAD SEX'!BG123</f>
        <v>0</v>
      </c>
      <c r="V60" s="128">
        <f>+'[1]CORREGIDO EDAD SEX'!BJ123</f>
        <v>0</v>
      </c>
      <c r="W60" s="128">
        <f t="shared" si="8"/>
        <v>173369698</v>
      </c>
    </row>
    <row r="61" spans="1:23" ht="11.25">
      <c r="A61" s="180"/>
      <c r="B61" s="166"/>
      <c r="C61" s="120" t="s">
        <v>17</v>
      </c>
      <c r="D61" s="129">
        <f>SUM(D55:D60)</f>
        <v>3385258522</v>
      </c>
      <c r="E61" s="129">
        <f aca="true" t="shared" si="9" ref="E61:W61">SUM(E55:E60)</f>
        <v>1920579400</v>
      </c>
      <c r="F61" s="129">
        <f t="shared" si="9"/>
        <v>1699772765</v>
      </c>
      <c r="G61" s="129">
        <f t="shared" si="9"/>
        <v>2435884989</v>
      </c>
      <c r="H61" s="129">
        <f t="shared" si="9"/>
        <v>2389211908</v>
      </c>
      <c r="I61" s="129">
        <f t="shared" si="9"/>
        <v>3117687168</v>
      </c>
      <c r="J61" s="129">
        <f t="shared" si="9"/>
        <v>3655833115</v>
      </c>
      <c r="K61" s="129">
        <f t="shared" si="9"/>
        <v>3950508580</v>
      </c>
      <c r="L61" s="129">
        <f t="shared" si="9"/>
        <v>4461389767</v>
      </c>
      <c r="M61" s="129">
        <f t="shared" si="9"/>
        <v>4658989918</v>
      </c>
      <c r="N61" s="129">
        <f t="shared" si="9"/>
        <v>4366158953</v>
      </c>
      <c r="O61" s="129">
        <f t="shared" si="9"/>
        <v>4760944339</v>
      </c>
      <c r="P61" s="129">
        <f t="shared" si="9"/>
        <v>4739940766</v>
      </c>
      <c r="Q61" s="129">
        <f t="shared" si="9"/>
        <v>3607822312</v>
      </c>
      <c r="R61" s="129">
        <f t="shared" si="9"/>
        <v>2462412427</v>
      </c>
      <c r="S61" s="129">
        <f t="shared" si="9"/>
        <v>2401850307</v>
      </c>
      <c r="T61" s="129">
        <f t="shared" si="9"/>
        <v>1017560800</v>
      </c>
      <c r="U61" s="129">
        <f t="shared" si="9"/>
        <v>711670591</v>
      </c>
      <c r="V61" s="129">
        <f t="shared" si="9"/>
        <v>0</v>
      </c>
      <c r="W61" s="129">
        <f t="shared" si="9"/>
        <v>55743476627</v>
      </c>
    </row>
    <row r="62" spans="1:23" ht="11.25">
      <c r="A62" s="180"/>
      <c r="B62" s="171" t="s">
        <v>19</v>
      </c>
      <c r="C62" s="171"/>
      <c r="D62" s="128">
        <f>+'[1]CORREGIDO EDAD SEX'!H127</f>
        <v>1998954600</v>
      </c>
      <c r="E62" s="128">
        <f>+'[1]CORREGIDO EDAD SEX'!K127</f>
        <v>876486772</v>
      </c>
      <c r="F62" s="128">
        <f>+'[1]CORREGIDO EDAD SEX'!N127</f>
        <v>855521441</v>
      </c>
      <c r="G62" s="128">
        <f>+'[1]CORREGIDO EDAD SEX'!Q127</f>
        <v>1059910590</v>
      </c>
      <c r="H62" s="128">
        <f>+'[1]CORREGIDO EDAD SEX'!T127</f>
        <v>1223755134</v>
      </c>
      <c r="I62" s="128">
        <f>+'[1]CORREGIDO EDAD SEX'!W127</f>
        <v>1639666098</v>
      </c>
      <c r="J62" s="128">
        <f>+'[1]CORREGIDO EDAD SEX'!Z127</f>
        <v>1762224880</v>
      </c>
      <c r="K62" s="128">
        <f>+'[1]CORREGIDO EDAD SEX'!AC127</f>
        <v>1739809350</v>
      </c>
      <c r="L62" s="128">
        <f>+'[1]CORREGIDO EDAD SEX'!AF127</f>
        <v>1910381459</v>
      </c>
      <c r="M62" s="128">
        <f>+'[1]CORREGIDO EDAD SEX'!AI127</f>
        <v>1712235399</v>
      </c>
      <c r="N62" s="128">
        <f>+'[1]CORREGIDO EDAD SEX'!AL127</f>
        <v>2000094033</v>
      </c>
      <c r="O62" s="128">
        <f>+'[1]CORREGIDO EDAD SEX'!AO127</f>
        <v>2128204286</v>
      </c>
      <c r="P62" s="128">
        <f>+'[1]CORREGIDO EDAD SEX'!AR127</f>
        <v>1929751121</v>
      </c>
      <c r="Q62" s="128">
        <f>+'[1]CORREGIDO EDAD SEX'!AU127</f>
        <v>1626495599</v>
      </c>
      <c r="R62" s="128">
        <f>+'[1]CORREGIDO EDAD SEX'!AX127</f>
        <v>973622371</v>
      </c>
      <c r="S62" s="128">
        <f>+'[1]CORREGIDO EDAD SEX'!BA127</f>
        <v>708762909</v>
      </c>
      <c r="T62" s="128">
        <f>+'[1]CORREGIDO EDAD SEX'!BD127</f>
        <v>321775310</v>
      </c>
      <c r="U62" s="128">
        <f>+'[1]CORREGIDO EDAD SEX'!BG127</f>
        <v>265562031</v>
      </c>
      <c r="V62" s="128">
        <f>+'[1]CORREGIDO EDAD SEX'!BJ127</f>
        <v>0</v>
      </c>
      <c r="W62" s="128">
        <f>SUM(D62:V62)</f>
        <v>24733213383</v>
      </c>
    </row>
    <row r="63" spans="1:23" ht="12" thickBot="1">
      <c r="A63" s="180"/>
      <c r="B63" s="139"/>
      <c r="C63" s="121" t="s">
        <v>122</v>
      </c>
      <c r="D63" s="129">
        <f aca="true" t="shared" si="10" ref="D63:W63">+D62+D61+D54+D31+D15+D11+D45</f>
        <v>29108055854</v>
      </c>
      <c r="E63" s="129">
        <f t="shared" si="10"/>
        <v>14431211635</v>
      </c>
      <c r="F63" s="129">
        <f t="shared" si="10"/>
        <v>11941494296</v>
      </c>
      <c r="G63" s="129">
        <f t="shared" si="10"/>
        <v>13577879031</v>
      </c>
      <c r="H63" s="129">
        <f t="shared" si="10"/>
        <v>13367886668</v>
      </c>
      <c r="I63" s="129">
        <f t="shared" si="10"/>
        <v>17769979289</v>
      </c>
      <c r="J63" s="129">
        <f t="shared" si="10"/>
        <v>21632293245</v>
      </c>
      <c r="K63" s="129">
        <f t="shared" si="10"/>
        <v>22659503181</v>
      </c>
      <c r="L63" s="129">
        <f t="shared" si="10"/>
        <v>23791354303</v>
      </c>
      <c r="M63" s="129">
        <f t="shared" si="10"/>
        <v>23825209793</v>
      </c>
      <c r="N63" s="129">
        <f t="shared" si="10"/>
        <v>22690375515</v>
      </c>
      <c r="O63" s="129">
        <f t="shared" si="10"/>
        <v>23002469604</v>
      </c>
      <c r="P63" s="129">
        <f t="shared" si="10"/>
        <v>21406471737</v>
      </c>
      <c r="Q63" s="129">
        <f t="shared" si="10"/>
        <v>15872332176</v>
      </c>
      <c r="R63" s="129">
        <f t="shared" si="10"/>
        <v>10372030253</v>
      </c>
      <c r="S63" s="129">
        <f t="shared" si="10"/>
        <v>9086686507</v>
      </c>
      <c r="T63" s="129">
        <f t="shared" si="10"/>
        <v>4630531715</v>
      </c>
      <c r="U63" s="129">
        <f t="shared" si="10"/>
        <v>3142701573</v>
      </c>
      <c r="V63" s="129">
        <f t="shared" si="10"/>
        <v>0</v>
      </c>
      <c r="W63" s="129">
        <f t="shared" si="10"/>
        <v>302308466375</v>
      </c>
    </row>
    <row r="64" spans="1:23" ht="11.25">
      <c r="A64" s="78" t="s">
        <v>198</v>
      </c>
      <c r="B64" s="79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1:23" ht="11.25">
      <c r="A65" s="83"/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1:23" ht="11.25">
      <c r="A66" s="83"/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11.25">
      <c r="A67" s="148" t="s">
        <v>185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</row>
    <row r="68" spans="1:23" ht="11.25">
      <c r="A68" s="178" t="s">
        <v>147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</row>
    <row r="69" spans="1:23" ht="11.25">
      <c r="A69" s="178" t="s">
        <v>207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</row>
    <row r="70" spans="1:23" ht="12" thickBot="1">
      <c r="A70" s="62"/>
      <c r="B70" s="86">
        <v>1000000</v>
      </c>
      <c r="C70" s="62"/>
      <c r="D70" s="84"/>
      <c r="E70" s="84"/>
      <c r="F70" s="84"/>
      <c r="G70" s="84"/>
      <c r="H70" s="84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11.25">
      <c r="A71" s="176" t="s">
        <v>15</v>
      </c>
      <c r="B71" s="176" t="s">
        <v>95</v>
      </c>
      <c r="C71" s="176" t="s">
        <v>96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76" t="s">
        <v>194</v>
      </c>
      <c r="W71" s="176" t="s">
        <v>0</v>
      </c>
    </row>
    <row r="72" spans="1:23" ht="11.25">
      <c r="A72" s="186"/>
      <c r="B72" s="186"/>
      <c r="C72" s="186"/>
      <c r="D72" s="85" t="s">
        <v>88</v>
      </c>
      <c r="E72" s="85" t="s">
        <v>89</v>
      </c>
      <c r="F72" s="85" t="s">
        <v>90</v>
      </c>
      <c r="G72" s="85" t="s">
        <v>14</v>
      </c>
      <c r="H72" s="85" t="s">
        <v>3</v>
      </c>
      <c r="I72" s="85" t="s">
        <v>4</v>
      </c>
      <c r="J72" s="85" t="s">
        <v>5</v>
      </c>
      <c r="K72" s="85" t="s">
        <v>6</v>
      </c>
      <c r="L72" s="85" t="s">
        <v>7</v>
      </c>
      <c r="M72" s="85" t="s">
        <v>8</v>
      </c>
      <c r="N72" s="85" t="s">
        <v>9</v>
      </c>
      <c r="O72" s="85" t="s">
        <v>10</v>
      </c>
      <c r="P72" s="85" t="s">
        <v>11</v>
      </c>
      <c r="Q72" s="85" t="s">
        <v>116</v>
      </c>
      <c r="R72" s="85" t="s">
        <v>117</v>
      </c>
      <c r="S72" s="85" t="s">
        <v>118</v>
      </c>
      <c r="T72" s="85" t="s">
        <v>119</v>
      </c>
      <c r="U72" s="85" t="s">
        <v>120</v>
      </c>
      <c r="V72" s="186"/>
      <c r="W72" s="186"/>
    </row>
    <row r="73" spans="1:23" ht="11.25">
      <c r="A73" s="177"/>
      <c r="B73" s="177"/>
      <c r="C73" s="177"/>
      <c r="D73" s="188" t="s">
        <v>123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</row>
    <row r="74" spans="1:23" ht="11.25">
      <c r="A74" s="179" t="s">
        <v>1</v>
      </c>
      <c r="B74" s="164" t="s">
        <v>33</v>
      </c>
      <c r="C74" s="123" t="s">
        <v>37</v>
      </c>
      <c r="D74" s="128">
        <f>+'[1]CORREGIDO EDAD SEX'!H3</f>
        <v>6264463313</v>
      </c>
      <c r="E74" s="128">
        <f>+'[1]CORREGIDO EDAD SEX'!K3</f>
        <v>3719255206</v>
      </c>
      <c r="F74" s="128">
        <f>+'[1]CORREGIDO EDAD SEX'!N3</f>
        <v>2918352490</v>
      </c>
      <c r="G74" s="128">
        <f>+'[1]CORREGIDO EDAD SEX'!Q3</f>
        <v>3206095389</v>
      </c>
      <c r="H74" s="128">
        <f>+'[1]CORREGIDO EDAD SEX'!T3</f>
        <v>3366100313</v>
      </c>
      <c r="I74" s="128">
        <f>+'[1]CORREGIDO EDAD SEX'!W3</f>
        <v>4932693525</v>
      </c>
      <c r="J74" s="128">
        <f>+'[1]CORREGIDO EDAD SEX'!Z3</f>
        <v>6500074198</v>
      </c>
      <c r="K74" s="128">
        <f>+'[1]CORREGIDO EDAD SEX'!AC3</f>
        <v>5565148883</v>
      </c>
      <c r="L74" s="128">
        <f>+'[1]CORREGIDO EDAD SEX'!AF3</f>
        <v>4658271804</v>
      </c>
      <c r="M74" s="128">
        <f>+'[1]CORREGIDO EDAD SEX'!AI3</f>
        <v>4500186636</v>
      </c>
      <c r="N74" s="128">
        <f>+'[1]CORREGIDO EDAD SEX'!AL3</f>
        <v>4108139942</v>
      </c>
      <c r="O74" s="128">
        <f>+'[1]CORREGIDO EDAD SEX'!AO3</f>
        <v>3241946093</v>
      </c>
      <c r="P74" s="128">
        <f>+'[1]CORREGIDO EDAD SEX'!AR3</f>
        <v>2360968850</v>
      </c>
      <c r="Q74" s="128">
        <f>+'[1]CORREGIDO EDAD SEX'!AU3</f>
        <v>1335050527</v>
      </c>
      <c r="R74" s="128">
        <f>+'[1]CORREGIDO EDAD SEX'!AX3</f>
        <v>810020073</v>
      </c>
      <c r="S74" s="128">
        <f>+'[1]CORREGIDO EDAD SEX'!BA3</f>
        <v>538111845</v>
      </c>
      <c r="T74" s="128">
        <f>+'[1]CORREGIDO EDAD SEX'!BD3</f>
        <v>291856803</v>
      </c>
      <c r="U74" s="128">
        <f>+'[1]CORREGIDO EDAD SEX'!BG3</f>
        <v>185525644</v>
      </c>
      <c r="V74" s="128">
        <f>+'[1]CORREGIDO EDAD SEX'!BJ3</f>
        <v>0</v>
      </c>
      <c r="W74" s="128">
        <f>SUM(D74:V74)</f>
        <v>58502261534</v>
      </c>
    </row>
    <row r="75" spans="1:23" ht="11.25" customHeight="1">
      <c r="A75" s="180"/>
      <c r="B75" s="172"/>
      <c r="C75" s="48" t="s">
        <v>38</v>
      </c>
      <c r="D75" s="128">
        <f>+'[1]CORREGIDO EDAD SEX'!H4</f>
        <v>57576442</v>
      </c>
      <c r="E75" s="128">
        <f>+'[1]CORREGIDO EDAD SEX'!K4</f>
        <v>47452109</v>
      </c>
      <c r="F75" s="128">
        <f>+'[1]CORREGIDO EDAD SEX'!N4</f>
        <v>33775169</v>
      </c>
      <c r="G75" s="128">
        <f>+'[1]CORREGIDO EDAD SEX'!Q4</f>
        <v>30508921</v>
      </c>
      <c r="H75" s="128">
        <f>+'[1]CORREGIDO EDAD SEX'!T4</f>
        <v>21370226</v>
      </c>
      <c r="I75" s="128">
        <f>+'[1]CORREGIDO EDAD SEX'!W4</f>
        <v>31002261</v>
      </c>
      <c r="J75" s="128">
        <f>+'[1]CORREGIDO EDAD SEX'!Z4</f>
        <v>55674194</v>
      </c>
      <c r="K75" s="128">
        <f>+'[1]CORREGIDO EDAD SEX'!AC4</f>
        <v>65892698</v>
      </c>
      <c r="L75" s="128">
        <f>+'[1]CORREGIDO EDAD SEX'!AF4</f>
        <v>61325511</v>
      </c>
      <c r="M75" s="128">
        <f>+'[1]CORREGIDO EDAD SEX'!AI4</f>
        <v>57732461</v>
      </c>
      <c r="N75" s="128">
        <f>+'[1]CORREGIDO EDAD SEX'!AL4</f>
        <v>55980156</v>
      </c>
      <c r="O75" s="128">
        <f>+'[1]CORREGIDO EDAD SEX'!AO4</f>
        <v>47995083</v>
      </c>
      <c r="P75" s="128">
        <f>+'[1]CORREGIDO EDAD SEX'!AR4</f>
        <v>36213937</v>
      </c>
      <c r="Q75" s="128">
        <f>+'[1]CORREGIDO EDAD SEX'!AU4</f>
        <v>19965934</v>
      </c>
      <c r="R75" s="128">
        <f>+'[1]CORREGIDO EDAD SEX'!AX4</f>
        <v>15907650</v>
      </c>
      <c r="S75" s="128">
        <f>+'[1]CORREGIDO EDAD SEX'!BA4</f>
        <v>13683225</v>
      </c>
      <c r="T75" s="128">
        <f>+'[1]CORREGIDO EDAD SEX'!BD4</f>
        <v>16670630</v>
      </c>
      <c r="U75" s="128">
        <f>+'[1]CORREGIDO EDAD SEX'!BG4</f>
        <v>20337489</v>
      </c>
      <c r="V75" s="128">
        <f>+'[1]CORREGIDO EDAD SEX'!BJ4</f>
        <v>0</v>
      </c>
      <c r="W75" s="128">
        <f>SUM(D75:V75)</f>
        <v>689064096</v>
      </c>
    </row>
    <row r="76" spans="1:23" ht="11.25" customHeight="1">
      <c r="A76" s="180"/>
      <c r="B76" s="172"/>
      <c r="C76" s="48" t="s">
        <v>39</v>
      </c>
      <c r="D76" s="128">
        <f>+'[1]CORREGIDO EDAD SEX'!H5</f>
        <v>1076328101</v>
      </c>
      <c r="E76" s="128">
        <f>+'[1]CORREGIDO EDAD SEX'!K5</f>
        <v>110852396</v>
      </c>
      <c r="F76" s="128">
        <f>+'[1]CORREGIDO EDAD SEX'!N5</f>
        <v>92082849</v>
      </c>
      <c r="G76" s="128">
        <f>+'[1]CORREGIDO EDAD SEX'!Q5</f>
        <v>129934511</v>
      </c>
      <c r="H76" s="128">
        <f>+'[1]CORREGIDO EDAD SEX'!T5</f>
        <v>180565894</v>
      </c>
      <c r="I76" s="128">
        <f>+'[1]CORREGIDO EDAD SEX'!W5</f>
        <v>365335284</v>
      </c>
      <c r="J76" s="128">
        <f>+'[1]CORREGIDO EDAD SEX'!Z5</f>
        <v>556250305</v>
      </c>
      <c r="K76" s="128">
        <f>+'[1]CORREGIDO EDAD SEX'!AC5</f>
        <v>453685301</v>
      </c>
      <c r="L76" s="128">
        <f>+'[1]CORREGIDO EDAD SEX'!AF5</f>
        <v>280581897</v>
      </c>
      <c r="M76" s="128">
        <f>+'[1]CORREGIDO EDAD SEX'!AI5</f>
        <v>287973887</v>
      </c>
      <c r="N76" s="128">
        <f>+'[1]CORREGIDO EDAD SEX'!AL5</f>
        <v>275233342</v>
      </c>
      <c r="O76" s="128">
        <f>+'[1]CORREGIDO EDAD SEX'!AO5</f>
        <v>252319292</v>
      </c>
      <c r="P76" s="128">
        <f>+'[1]CORREGIDO EDAD SEX'!AR5</f>
        <v>235363939</v>
      </c>
      <c r="Q76" s="128">
        <f>+'[1]CORREGIDO EDAD SEX'!AU5</f>
        <v>159025198</v>
      </c>
      <c r="R76" s="128">
        <f>+'[1]CORREGIDO EDAD SEX'!AX5</f>
        <v>144519022</v>
      </c>
      <c r="S76" s="128">
        <f>+'[1]CORREGIDO EDAD SEX'!BA5</f>
        <v>128648833</v>
      </c>
      <c r="T76" s="128">
        <f>+'[1]CORREGIDO EDAD SEX'!BD5</f>
        <v>120027087</v>
      </c>
      <c r="U76" s="128">
        <f>+'[1]CORREGIDO EDAD SEX'!BG5</f>
        <v>99132213</v>
      </c>
      <c r="V76" s="128">
        <f>+'[1]CORREGIDO EDAD SEX'!BJ5</f>
        <v>0</v>
      </c>
      <c r="W76" s="128">
        <f>SUM(D76:V76)</f>
        <v>4947859351</v>
      </c>
    </row>
    <row r="77" spans="1:23" ht="11.25" customHeight="1">
      <c r="A77" s="180"/>
      <c r="B77" s="175"/>
      <c r="C77" s="120" t="s">
        <v>17</v>
      </c>
      <c r="D77" s="129">
        <f>SUM(D74:D76)</f>
        <v>7398367856</v>
      </c>
      <c r="E77" s="129">
        <f aca="true" t="shared" si="11" ref="E77:W77">SUM(E74:E76)</f>
        <v>3877559711</v>
      </c>
      <c r="F77" s="129">
        <f t="shared" si="11"/>
        <v>3044210508</v>
      </c>
      <c r="G77" s="129">
        <f t="shared" si="11"/>
        <v>3366538821</v>
      </c>
      <c r="H77" s="129">
        <f t="shared" si="11"/>
        <v>3568036433</v>
      </c>
      <c r="I77" s="129">
        <f t="shared" si="11"/>
        <v>5329031070</v>
      </c>
      <c r="J77" s="129">
        <f t="shared" si="11"/>
        <v>7111998697</v>
      </c>
      <c r="K77" s="129">
        <f t="shared" si="11"/>
        <v>6084726882</v>
      </c>
      <c r="L77" s="129">
        <f t="shared" si="11"/>
        <v>5000179212</v>
      </c>
      <c r="M77" s="129">
        <f t="shared" si="11"/>
        <v>4845892984</v>
      </c>
      <c r="N77" s="129">
        <f t="shared" si="11"/>
        <v>4439353440</v>
      </c>
      <c r="O77" s="129">
        <f t="shared" si="11"/>
        <v>3542260468</v>
      </c>
      <c r="P77" s="129">
        <f t="shared" si="11"/>
        <v>2632546726</v>
      </c>
      <c r="Q77" s="129">
        <f t="shared" si="11"/>
        <v>1514041659</v>
      </c>
      <c r="R77" s="129">
        <f t="shared" si="11"/>
        <v>970446745</v>
      </c>
      <c r="S77" s="129">
        <f t="shared" si="11"/>
        <v>680443903</v>
      </c>
      <c r="T77" s="129">
        <f t="shared" si="11"/>
        <v>428554520</v>
      </c>
      <c r="U77" s="129">
        <f t="shared" si="11"/>
        <v>304995346</v>
      </c>
      <c r="V77" s="129">
        <f t="shared" si="11"/>
        <v>0</v>
      </c>
      <c r="W77" s="129">
        <f t="shared" si="11"/>
        <v>64139184981</v>
      </c>
    </row>
    <row r="78" spans="1:23" ht="11.25">
      <c r="A78" s="180"/>
      <c r="B78" s="164" t="s">
        <v>34</v>
      </c>
      <c r="C78" s="48" t="s">
        <v>40</v>
      </c>
      <c r="D78" s="128">
        <f>+'[1]CORREGIDO EDAD SEX'!H7</f>
        <v>1181424064</v>
      </c>
      <c r="E78" s="128">
        <f>+'[1]CORREGIDO EDAD SEX'!K7</f>
        <v>771072096</v>
      </c>
      <c r="F78" s="128">
        <f>+'[1]CORREGIDO EDAD SEX'!N7</f>
        <v>808820992</v>
      </c>
      <c r="G78" s="128">
        <f>+'[1]CORREGIDO EDAD SEX'!Q7</f>
        <v>1442308958</v>
      </c>
      <c r="H78" s="128">
        <f>+'[1]CORREGIDO EDAD SEX'!T7</f>
        <v>1501921745</v>
      </c>
      <c r="I78" s="128">
        <f>+'[1]CORREGIDO EDAD SEX'!W7</f>
        <v>2035799728</v>
      </c>
      <c r="J78" s="128">
        <f>+'[1]CORREGIDO EDAD SEX'!Z7</f>
        <v>2613822903</v>
      </c>
      <c r="K78" s="128">
        <f>+'[1]CORREGIDO EDAD SEX'!AC7</f>
        <v>2405721517</v>
      </c>
      <c r="L78" s="128">
        <f>+'[1]CORREGIDO EDAD SEX'!AF7</f>
        <v>2182530170</v>
      </c>
      <c r="M78" s="128">
        <f>+'[1]CORREGIDO EDAD SEX'!AI7</f>
        <v>2324088894</v>
      </c>
      <c r="N78" s="128">
        <f>+'[1]CORREGIDO EDAD SEX'!AL7</f>
        <v>2215071101</v>
      </c>
      <c r="O78" s="128">
        <f>+'[1]CORREGIDO EDAD SEX'!AO7</f>
        <v>1700453794</v>
      </c>
      <c r="P78" s="128">
        <f>+'[1]CORREGIDO EDAD SEX'!AR7</f>
        <v>1272880882</v>
      </c>
      <c r="Q78" s="128">
        <f>+'[1]CORREGIDO EDAD SEX'!AU7</f>
        <v>767546234</v>
      </c>
      <c r="R78" s="128">
        <f>+'[1]CORREGIDO EDAD SEX'!AX7</f>
        <v>513538595</v>
      </c>
      <c r="S78" s="128">
        <f>+'[1]CORREGIDO EDAD SEX'!BA7</f>
        <v>394032677</v>
      </c>
      <c r="T78" s="128">
        <f>+'[1]CORREGIDO EDAD SEX'!BD7</f>
        <v>234398935</v>
      </c>
      <c r="U78" s="128">
        <f>+'[1]CORREGIDO EDAD SEX'!BG7</f>
        <v>184555985</v>
      </c>
      <c r="V78" s="128">
        <f>+'[1]CORREGIDO EDAD SEX'!BJ7</f>
        <v>0</v>
      </c>
      <c r="W78" s="128">
        <f>SUM(D78:V78)</f>
        <v>24549989270</v>
      </c>
    </row>
    <row r="79" spans="1:23" ht="11.25">
      <c r="A79" s="180"/>
      <c r="B79" s="165"/>
      <c r="C79" s="48" t="s">
        <v>41</v>
      </c>
      <c r="D79" s="128">
        <f>+'[1]CORREGIDO EDAD SEX'!H8</f>
        <v>1334326190</v>
      </c>
      <c r="E79" s="128">
        <f>+'[1]CORREGIDO EDAD SEX'!K8</f>
        <v>947001615</v>
      </c>
      <c r="F79" s="128">
        <f>+'[1]CORREGIDO EDAD SEX'!N8</f>
        <v>1060554683</v>
      </c>
      <c r="G79" s="128">
        <f>+'[1]CORREGIDO EDAD SEX'!Q8</f>
        <v>1381519956</v>
      </c>
      <c r="H79" s="128">
        <f>+'[1]CORREGIDO EDAD SEX'!T8</f>
        <v>1468412782</v>
      </c>
      <c r="I79" s="128">
        <f>+'[1]CORREGIDO EDAD SEX'!W8</f>
        <v>2227690665</v>
      </c>
      <c r="J79" s="128">
        <f>+'[1]CORREGIDO EDAD SEX'!Z8</f>
        <v>2999231325</v>
      </c>
      <c r="K79" s="128">
        <f>+'[1]CORREGIDO EDAD SEX'!AC8</f>
        <v>3115781720</v>
      </c>
      <c r="L79" s="128">
        <f>+'[1]CORREGIDO EDAD SEX'!AF8</f>
        <v>3239011039</v>
      </c>
      <c r="M79" s="128">
        <f>+'[1]CORREGIDO EDAD SEX'!AI8</f>
        <v>3414331953</v>
      </c>
      <c r="N79" s="128">
        <f>+'[1]CORREGIDO EDAD SEX'!AL8</f>
        <v>3224409245</v>
      </c>
      <c r="O79" s="128">
        <f>+'[1]CORREGIDO EDAD SEX'!AO8</f>
        <v>2627633770</v>
      </c>
      <c r="P79" s="128">
        <f>+'[1]CORREGIDO EDAD SEX'!AR8</f>
        <v>1994429784</v>
      </c>
      <c r="Q79" s="128">
        <f>+'[1]CORREGIDO EDAD SEX'!AU8</f>
        <v>1194978389</v>
      </c>
      <c r="R79" s="128">
        <f>+'[1]CORREGIDO EDAD SEX'!AX8</f>
        <v>787251952</v>
      </c>
      <c r="S79" s="128">
        <f>+'[1]CORREGIDO EDAD SEX'!BA8</f>
        <v>568064621</v>
      </c>
      <c r="T79" s="128">
        <f>+'[1]CORREGIDO EDAD SEX'!BD8</f>
        <v>334206170</v>
      </c>
      <c r="U79" s="128">
        <f>+'[1]CORREGIDO EDAD SEX'!BG8</f>
        <v>202778711</v>
      </c>
      <c r="V79" s="128">
        <f>+'[1]CORREGIDO EDAD SEX'!BJ8</f>
        <v>0</v>
      </c>
      <c r="W79" s="128">
        <f>SUM(D79:V79)</f>
        <v>32121614570</v>
      </c>
    </row>
    <row r="80" spans="1:23" ht="11.25">
      <c r="A80" s="180"/>
      <c r="B80" s="165"/>
      <c r="C80" s="48" t="s">
        <v>42</v>
      </c>
      <c r="D80" s="128">
        <f>+'[1]CORREGIDO EDAD SEX'!H9</f>
        <v>27221314</v>
      </c>
      <c r="E80" s="128">
        <f>+'[1]CORREGIDO EDAD SEX'!K9</f>
        <v>35816859</v>
      </c>
      <c r="F80" s="128">
        <f>+'[1]CORREGIDO EDAD SEX'!N9</f>
        <v>57480569</v>
      </c>
      <c r="G80" s="128">
        <f>+'[1]CORREGIDO EDAD SEX'!Q9</f>
        <v>111480752</v>
      </c>
      <c r="H80" s="128">
        <f>+'[1]CORREGIDO EDAD SEX'!T9</f>
        <v>202123511</v>
      </c>
      <c r="I80" s="128">
        <f>+'[1]CORREGIDO EDAD SEX'!W9</f>
        <v>339451859</v>
      </c>
      <c r="J80" s="128">
        <f>+'[1]CORREGIDO EDAD SEX'!Z9</f>
        <v>482036602</v>
      </c>
      <c r="K80" s="128">
        <f>+'[1]CORREGIDO EDAD SEX'!AC9</f>
        <v>524269392</v>
      </c>
      <c r="L80" s="128">
        <f>+'[1]CORREGIDO EDAD SEX'!AF9</f>
        <v>565579129</v>
      </c>
      <c r="M80" s="128">
        <f>+'[1]CORREGIDO EDAD SEX'!AI9</f>
        <v>582787119</v>
      </c>
      <c r="N80" s="128">
        <f>+'[1]CORREGIDO EDAD SEX'!AL9</f>
        <v>466556900</v>
      </c>
      <c r="O80" s="128">
        <f>+'[1]CORREGIDO EDAD SEX'!AO9</f>
        <v>336251466</v>
      </c>
      <c r="P80" s="128">
        <f>+'[1]CORREGIDO EDAD SEX'!AR9</f>
        <v>248285939</v>
      </c>
      <c r="Q80" s="128">
        <f>+'[1]CORREGIDO EDAD SEX'!AU9</f>
        <v>145856687</v>
      </c>
      <c r="R80" s="128">
        <f>+'[1]CORREGIDO EDAD SEX'!AX9</f>
        <v>76836081</v>
      </c>
      <c r="S80" s="128">
        <f>+'[1]CORREGIDO EDAD SEX'!BA9</f>
        <v>50442388</v>
      </c>
      <c r="T80" s="128">
        <f>+'[1]CORREGIDO EDAD SEX'!BD9</f>
        <v>24002063</v>
      </c>
      <c r="U80" s="128">
        <f>+'[1]CORREGIDO EDAD SEX'!BG9</f>
        <v>10241649</v>
      </c>
      <c r="V80" s="128">
        <f>+'[1]CORREGIDO EDAD SEX'!BJ9</f>
        <v>0</v>
      </c>
      <c r="W80" s="128">
        <f>SUM(D80:V80)</f>
        <v>4286720279</v>
      </c>
    </row>
    <row r="81" spans="1:23" ht="11.25">
      <c r="A81" s="180"/>
      <c r="B81" s="166"/>
      <c r="C81" s="120" t="s">
        <v>17</v>
      </c>
      <c r="D81" s="129">
        <f>SUM(D78:D80)</f>
        <v>2542971568</v>
      </c>
      <c r="E81" s="129">
        <f aca="true" t="shared" si="12" ref="E81:W81">SUM(E78:E80)</f>
        <v>1753890570</v>
      </c>
      <c r="F81" s="129">
        <f t="shared" si="12"/>
        <v>1926856244</v>
      </c>
      <c r="G81" s="129">
        <f t="shared" si="12"/>
        <v>2935309666</v>
      </c>
      <c r="H81" s="129">
        <f t="shared" si="12"/>
        <v>3172458038</v>
      </c>
      <c r="I81" s="129">
        <f t="shared" si="12"/>
        <v>4602942252</v>
      </c>
      <c r="J81" s="129">
        <f t="shared" si="12"/>
        <v>6095090830</v>
      </c>
      <c r="K81" s="129">
        <f t="shared" si="12"/>
        <v>6045772629</v>
      </c>
      <c r="L81" s="129">
        <f t="shared" si="12"/>
        <v>5987120338</v>
      </c>
      <c r="M81" s="129">
        <f t="shared" si="12"/>
        <v>6321207966</v>
      </c>
      <c r="N81" s="129">
        <f t="shared" si="12"/>
        <v>5906037246</v>
      </c>
      <c r="O81" s="129">
        <f t="shared" si="12"/>
        <v>4664339030</v>
      </c>
      <c r="P81" s="129">
        <f t="shared" si="12"/>
        <v>3515596605</v>
      </c>
      <c r="Q81" s="129">
        <f t="shared" si="12"/>
        <v>2108381310</v>
      </c>
      <c r="R81" s="129">
        <f t="shared" si="12"/>
        <v>1377626628</v>
      </c>
      <c r="S81" s="129">
        <f t="shared" si="12"/>
        <v>1012539686</v>
      </c>
      <c r="T81" s="129">
        <f t="shared" si="12"/>
        <v>592607168</v>
      </c>
      <c r="U81" s="129">
        <f t="shared" si="12"/>
        <v>397576345</v>
      </c>
      <c r="V81" s="129">
        <f t="shared" si="12"/>
        <v>0</v>
      </c>
      <c r="W81" s="129">
        <f t="shared" si="12"/>
        <v>60958324119</v>
      </c>
    </row>
    <row r="82" spans="1:23" ht="11.25">
      <c r="A82" s="180"/>
      <c r="B82" s="164" t="s">
        <v>79</v>
      </c>
      <c r="C82" s="48" t="s">
        <v>43</v>
      </c>
      <c r="D82" s="128">
        <f>+'[1]CORREGIDO EDAD SEX'!H11</f>
        <v>37297641</v>
      </c>
      <c r="E82" s="128">
        <f>+'[1]CORREGIDO EDAD SEX'!K11</f>
        <v>24368563</v>
      </c>
      <c r="F82" s="128">
        <f>+'[1]CORREGIDO EDAD SEX'!N11</f>
        <v>25914352</v>
      </c>
      <c r="G82" s="128">
        <f>+'[1]CORREGIDO EDAD SEX'!Q11</f>
        <v>35678911</v>
      </c>
      <c r="H82" s="128">
        <f>+'[1]CORREGIDO EDAD SEX'!T11</f>
        <v>34690300</v>
      </c>
      <c r="I82" s="128">
        <f>+'[1]CORREGIDO EDAD SEX'!W11</f>
        <v>51884000</v>
      </c>
      <c r="J82" s="128">
        <f>+'[1]CORREGIDO EDAD SEX'!Z11</f>
        <v>73488015</v>
      </c>
      <c r="K82" s="128">
        <f>+'[1]CORREGIDO EDAD SEX'!AC11</f>
        <v>115608779</v>
      </c>
      <c r="L82" s="128">
        <f>+'[1]CORREGIDO EDAD SEX'!AF11</f>
        <v>222531337</v>
      </c>
      <c r="M82" s="128">
        <f>+'[1]CORREGIDO EDAD SEX'!AI11</f>
        <v>392921166</v>
      </c>
      <c r="N82" s="128">
        <f>+'[1]CORREGIDO EDAD SEX'!AL11</f>
        <v>535342895</v>
      </c>
      <c r="O82" s="128">
        <f>+'[1]CORREGIDO EDAD SEX'!AO11</f>
        <v>454753182</v>
      </c>
      <c r="P82" s="128">
        <f>+'[1]CORREGIDO EDAD SEX'!AR11</f>
        <v>358251737</v>
      </c>
      <c r="Q82" s="128">
        <f>+'[1]CORREGIDO EDAD SEX'!AU11</f>
        <v>227080953</v>
      </c>
      <c r="R82" s="128">
        <f>+'[1]CORREGIDO EDAD SEX'!AX11</f>
        <v>127390181</v>
      </c>
      <c r="S82" s="128">
        <f>+'[1]CORREGIDO EDAD SEX'!BA11</f>
        <v>75529200</v>
      </c>
      <c r="T82" s="128">
        <f>+'[1]CORREGIDO EDAD SEX'!BD11</f>
        <v>31967533</v>
      </c>
      <c r="U82" s="128">
        <f>+'[1]CORREGIDO EDAD SEX'!BG11</f>
        <v>13550876</v>
      </c>
      <c r="V82" s="128">
        <f>+'[1]CORREGIDO EDAD SEX'!BJ11</f>
        <v>0</v>
      </c>
      <c r="W82" s="128">
        <f aca="true" t="shared" si="13" ref="W82:W98">SUM(D82:V82)</f>
        <v>2838249621</v>
      </c>
    </row>
    <row r="83" spans="1:23" ht="11.25">
      <c r="A83" s="180"/>
      <c r="B83" s="165"/>
      <c r="C83" s="48" t="s">
        <v>44</v>
      </c>
      <c r="D83" s="128">
        <f>+'[1]CORREGIDO EDAD SEX'!H12</f>
        <v>334200854</v>
      </c>
      <c r="E83" s="128">
        <f>+'[1]CORREGIDO EDAD SEX'!K12</f>
        <v>102394008</v>
      </c>
      <c r="F83" s="128">
        <f>+'[1]CORREGIDO EDAD SEX'!N12</f>
        <v>188234914</v>
      </c>
      <c r="G83" s="128">
        <f>+'[1]CORREGIDO EDAD SEX'!Q12</f>
        <v>187410055</v>
      </c>
      <c r="H83" s="128">
        <f>+'[1]CORREGIDO EDAD SEX'!T12</f>
        <v>154736998</v>
      </c>
      <c r="I83" s="128">
        <f>+'[1]CORREGIDO EDAD SEX'!W12</f>
        <v>257000762</v>
      </c>
      <c r="J83" s="128">
        <f>+'[1]CORREGIDO EDAD SEX'!Z12</f>
        <v>342446944</v>
      </c>
      <c r="K83" s="128">
        <f>+'[1]CORREGIDO EDAD SEX'!AC12</f>
        <v>397384115</v>
      </c>
      <c r="L83" s="128">
        <f>+'[1]CORREGIDO EDAD SEX'!AF12</f>
        <v>422301677</v>
      </c>
      <c r="M83" s="128">
        <f>+'[1]CORREGIDO EDAD SEX'!AI12</f>
        <v>451576426</v>
      </c>
      <c r="N83" s="128">
        <f>+'[1]CORREGIDO EDAD SEX'!AL12</f>
        <v>512855318</v>
      </c>
      <c r="O83" s="128">
        <f>+'[1]CORREGIDO EDAD SEX'!AO12</f>
        <v>456169910</v>
      </c>
      <c r="P83" s="128">
        <f>+'[1]CORREGIDO EDAD SEX'!AR12</f>
        <v>366119867</v>
      </c>
      <c r="Q83" s="128">
        <f>+'[1]CORREGIDO EDAD SEX'!AU12</f>
        <v>246464221</v>
      </c>
      <c r="R83" s="128">
        <f>+'[1]CORREGIDO EDAD SEX'!AX12</f>
        <v>166638234</v>
      </c>
      <c r="S83" s="128">
        <f>+'[1]CORREGIDO EDAD SEX'!BA12</f>
        <v>131918079</v>
      </c>
      <c r="T83" s="128">
        <f>+'[1]CORREGIDO EDAD SEX'!BD12</f>
        <v>92719841</v>
      </c>
      <c r="U83" s="128">
        <f>+'[1]CORREGIDO EDAD SEX'!BG12</f>
        <v>76629177</v>
      </c>
      <c r="V83" s="128">
        <f>+'[1]CORREGIDO EDAD SEX'!BJ12</f>
        <v>0</v>
      </c>
      <c r="W83" s="128">
        <f t="shared" si="13"/>
        <v>4887201400</v>
      </c>
    </row>
    <row r="84" spans="1:23" ht="11.25">
      <c r="A84" s="180"/>
      <c r="B84" s="165"/>
      <c r="C84" s="48" t="s">
        <v>45</v>
      </c>
      <c r="D84" s="128">
        <f>+'[1]CORREGIDO EDAD SEX'!H13</f>
        <v>47088057</v>
      </c>
      <c r="E84" s="128">
        <f>+'[1]CORREGIDO EDAD SEX'!K13</f>
        <v>36051956</v>
      </c>
      <c r="F84" s="128">
        <f>+'[1]CORREGIDO EDAD SEX'!N13</f>
        <v>11529419</v>
      </c>
      <c r="G84" s="128">
        <f>+'[1]CORREGIDO EDAD SEX'!Q13</f>
        <v>43597844</v>
      </c>
      <c r="H84" s="128">
        <f>+'[1]CORREGIDO EDAD SEX'!T13</f>
        <v>29502396</v>
      </c>
      <c r="I84" s="128">
        <f>+'[1]CORREGIDO EDAD SEX'!W13</f>
        <v>40140509</v>
      </c>
      <c r="J84" s="128">
        <f>+'[1]CORREGIDO EDAD SEX'!Z13</f>
        <v>28899198</v>
      </c>
      <c r="K84" s="128">
        <f>+'[1]CORREGIDO EDAD SEX'!AC13</f>
        <v>92342832</v>
      </c>
      <c r="L84" s="128">
        <f>+'[1]CORREGIDO EDAD SEX'!AF13</f>
        <v>50595034</v>
      </c>
      <c r="M84" s="128">
        <f>+'[1]CORREGIDO EDAD SEX'!AI13</f>
        <v>62410039</v>
      </c>
      <c r="N84" s="128">
        <f>+'[1]CORREGIDO EDAD SEX'!AL13</f>
        <v>68141013</v>
      </c>
      <c r="O84" s="128">
        <f>+'[1]CORREGIDO EDAD SEX'!AO13</f>
        <v>85497004</v>
      </c>
      <c r="P84" s="128">
        <f>+'[1]CORREGIDO EDAD SEX'!AR13</f>
        <v>76802870</v>
      </c>
      <c r="Q84" s="128">
        <f>+'[1]CORREGIDO EDAD SEX'!AU13</f>
        <v>40842577</v>
      </c>
      <c r="R84" s="128">
        <f>+'[1]CORREGIDO EDAD SEX'!AX13</f>
        <v>39643632</v>
      </c>
      <c r="S84" s="128">
        <f>+'[1]CORREGIDO EDAD SEX'!BA13</f>
        <v>53562426</v>
      </c>
      <c r="T84" s="128">
        <f>+'[1]CORREGIDO EDAD SEX'!BD13</f>
        <v>31697248</v>
      </c>
      <c r="U84" s="128">
        <f>+'[1]CORREGIDO EDAD SEX'!BG13</f>
        <v>23166614</v>
      </c>
      <c r="V84" s="128">
        <f>+'[1]CORREGIDO EDAD SEX'!BJ13</f>
        <v>0</v>
      </c>
      <c r="W84" s="128">
        <f t="shared" si="13"/>
        <v>861510668</v>
      </c>
    </row>
    <row r="85" spans="1:23" ht="11.25">
      <c r="A85" s="180"/>
      <c r="B85" s="165"/>
      <c r="C85" s="48" t="s">
        <v>46</v>
      </c>
      <c r="D85" s="128">
        <f>+'[1]CORREGIDO EDAD SEX'!H14</f>
        <v>6977732</v>
      </c>
      <c r="E85" s="128">
        <f>+'[1]CORREGIDO EDAD SEX'!K14</f>
        <v>44085940</v>
      </c>
      <c r="F85" s="128">
        <f>+'[1]CORREGIDO EDAD SEX'!N14</f>
        <v>89640056</v>
      </c>
      <c r="G85" s="128">
        <f>+'[1]CORREGIDO EDAD SEX'!Q14</f>
        <v>183140362</v>
      </c>
      <c r="H85" s="128">
        <f>+'[1]CORREGIDO EDAD SEX'!T14</f>
        <v>197971429</v>
      </c>
      <c r="I85" s="128">
        <f>+'[1]CORREGIDO EDAD SEX'!W14</f>
        <v>260076910</v>
      </c>
      <c r="J85" s="128">
        <f>+'[1]CORREGIDO EDAD SEX'!Z14</f>
        <v>338405816</v>
      </c>
      <c r="K85" s="128">
        <f>+'[1]CORREGIDO EDAD SEX'!AC14</f>
        <v>348569946</v>
      </c>
      <c r="L85" s="128">
        <f>+'[1]CORREGIDO EDAD SEX'!AF14</f>
        <v>317254794</v>
      </c>
      <c r="M85" s="128">
        <f>+'[1]CORREGIDO EDAD SEX'!AI14</f>
        <v>287579818</v>
      </c>
      <c r="N85" s="128">
        <f>+'[1]CORREGIDO EDAD SEX'!AL14</f>
        <v>260267729</v>
      </c>
      <c r="O85" s="128">
        <f>+'[1]CORREGIDO EDAD SEX'!AO14</f>
        <v>172996591</v>
      </c>
      <c r="P85" s="128">
        <f>+'[1]CORREGIDO EDAD SEX'!AR14</f>
        <v>110969182</v>
      </c>
      <c r="Q85" s="128">
        <f>+'[1]CORREGIDO EDAD SEX'!AU14</f>
        <v>45791801</v>
      </c>
      <c r="R85" s="128">
        <f>+'[1]CORREGIDO EDAD SEX'!AX14</f>
        <v>21057578</v>
      </c>
      <c r="S85" s="128">
        <f>+'[1]CORREGIDO EDAD SEX'!BA14</f>
        <v>12631393</v>
      </c>
      <c r="T85" s="128">
        <f>+'[1]CORREGIDO EDAD SEX'!BD14</f>
        <v>5039781</v>
      </c>
      <c r="U85" s="128">
        <f>+'[1]CORREGIDO EDAD SEX'!BG14</f>
        <v>1966846</v>
      </c>
      <c r="V85" s="128">
        <f>+'[1]CORREGIDO EDAD SEX'!BJ14</f>
        <v>0</v>
      </c>
      <c r="W85" s="128">
        <f t="shared" si="13"/>
        <v>2704423704</v>
      </c>
    </row>
    <row r="86" spans="1:23" ht="11.25">
      <c r="A86" s="180"/>
      <c r="B86" s="165"/>
      <c r="C86" s="48" t="s">
        <v>102</v>
      </c>
      <c r="D86" s="128">
        <f>+'[1]CORREGIDO EDAD SEX'!H15</f>
        <v>44842637</v>
      </c>
      <c r="E86" s="128">
        <f>+'[1]CORREGIDO EDAD SEX'!K15</f>
        <v>243969155</v>
      </c>
      <c r="F86" s="128">
        <f>+'[1]CORREGIDO EDAD SEX'!N15</f>
        <v>302593098</v>
      </c>
      <c r="G86" s="128">
        <f>+'[1]CORREGIDO EDAD SEX'!Q15</f>
        <v>345161967</v>
      </c>
      <c r="H86" s="128">
        <f>+'[1]CORREGIDO EDAD SEX'!T15</f>
        <v>293343533</v>
      </c>
      <c r="I86" s="128">
        <f>+'[1]CORREGIDO EDAD SEX'!W15</f>
        <v>327076902</v>
      </c>
      <c r="J86" s="128">
        <f>+'[1]CORREGIDO EDAD SEX'!Z15</f>
        <v>406396439</v>
      </c>
      <c r="K86" s="128">
        <f>+'[1]CORREGIDO EDAD SEX'!AC15</f>
        <v>405244800</v>
      </c>
      <c r="L86" s="128">
        <f>+'[1]CORREGIDO EDAD SEX'!AF15</f>
        <v>354264948</v>
      </c>
      <c r="M86" s="128">
        <f>+'[1]CORREGIDO EDAD SEX'!AI15</f>
        <v>273276975</v>
      </c>
      <c r="N86" s="128">
        <f>+'[1]CORREGIDO EDAD SEX'!AL15</f>
        <v>199449275</v>
      </c>
      <c r="O86" s="128">
        <f>+'[1]CORREGIDO EDAD SEX'!AO15</f>
        <v>109227007</v>
      </c>
      <c r="P86" s="128">
        <f>+'[1]CORREGIDO EDAD SEX'!AR15</f>
        <v>59415199</v>
      </c>
      <c r="Q86" s="128">
        <f>+'[1]CORREGIDO EDAD SEX'!AU15</f>
        <v>22399894</v>
      </c>
      <c r="R86" s="128">
        <f>+'[1]CORREGIDO EDAD SEX'!AX15</f>
        <v>11106284</v>
      </c>
      <c r="S86" s="128">
        <f>+'[1]CORREGIDO EDAD SEX'!BA15</f>
        <v>5538717</v>
      </c>
      <c r="T86" s="128">
        <f>+'[1]CORREGIDO EDAD SEX'!BD15</f>
        <v>2672274</v>
      </c>
      <c r="U86" s="128">
        <f>+'[1]CORREGIDO EDAD SEX'!BG15</f>
        <v>747541</v>
      </c>
      <c r="V86" s="128">
        <f>+'[1]CORREGIDO EDAD SEX'!BJ15</f>
        <v>0</v>
      </c>
      <c r="W86" s="128">
        <f t="shared" si="13"/>
        <v>3406726645</v>
      </c>
    </row>
    <row r="87" spans="1:23" ht="11.25">
      <c r="A87" s="180"/>
      <c r="B87" s="165"/>
      <c r="C87" s="48" t="s">
        <v>103</v>
      </c>
      <c r="D87" s="128">
        <f>+'[1]CORREGIDO EDAD SEX'!H16</f>
        <v>796708</v>
      </c>
      <c r="E87" s="128">
        <f>+'[1]CORREGIDO EDAD SEX'!K16</f>
        <v>8131828</v>
      </c>
      <c r="F87" s="128">
        <f>+'[1]CORREGIDO EDAD SEX'!N16</f>
        <v>11056535</v>
      </c>
      <c r="G87" s="128">
        <f>+'[1]CORREGIDO EDAD SEX'!Q16</f>
        <v>11481301</v>
      </c>
      <c r="H87" s="128">
        <f>+'[1]CORREGIDO EDAD SEX'!T16</f>
        <v>6359637</v>
      </c>
      <c r="I87" s="128">
        <f>+'[1]CORREGIDO EDAD SEX'!W16</f>
        <v>4151841</v>
      </c>
      <c r="J87" s="128">
        <f>+'[1]CORREGIDO EDAD SEX'!Z16</f>
        <v>4525298</v>
      </c>
      <c r="K87" s="128">
        <f>+'[1]CORREGIDO EDAD SEX'!AC16</f>
        <v>4312488</v>
      </c>
      <c r="L87" s="128">
        <f>+'[1]CORREGIDO EDAD SEX'!AF16</f>
        <v>4497142</v>
      </c>
      <c r="M87" s="128">
        <f>+'[1]CORREGIDO EDAD SEX'!AI16</f>
        <v>3097095</v>
      </c>
      <c r="N87" s="128">
        <f>+'[1]CORREGIDO EDAD SEX'!AL16</f>
        <v>2359397</v>
      </c>
      <c r="O87" s="128">
        <f>+'[1]CORREGIDO EDAD SEX'!AO16</f>
        <v>1814710</v>
      </c>
      <c r="P87" s="128">
        <f>+'[1]CORREGIDO EDAD SEX'!AR16</f>
        <v>763595</v>
      </c>
      <c r="Q87" s="128">
        <f>+'[1]CORREGIDO EDAD SEX'!AU16</f>
        <v>523070</v>
      </c>
      <c r="R87" s="128">
        <f>+'[1]CORREGIDO EDAD SEX'!AX16</f>
        <v>229334</v>
      </c>
      <c r="S87" s="128">
        <f>+'[1]CORREGIDO EDAD SEX'!BA16</f>
        <v>74114</v>
      </c>
      <c r="T87" s="128">
        <f>+'[1]CORREGIDO EDAD SEX'!BD16</f>
        <v>101559</v>
      </c>
      <c r="U87" s="128">
        <f>+'[1]CORREGIDO EDAD SEX'!BG16</f>
        <v>7000</v>
      </c>
      <c r="V87" s="128">
        <f>+'[1]CORREGIDO EDAD SEX'!BJ16</f>
        <v>0</v>
      </c>
      <c r="W87" s="128">
        <f t="shared" si="13"/>
        <v>64282652</v>
      </c>
    </row>
    <row r="88" spans="1:23" ht="11.25">
      <c r="A88" s="180"/>
      <c r="B88" s="165"/>
      <c r="C88" s="48" t="s">
        <v>47</v>
      </c>
      <c r="D88" s="128">
        <f>+'[1]CORREGIDO EDAD SEX'!H17</f>
        <v>69504</v>
      </c>
      <c r="E88" s="128">
        <f>+'[1]CORREGIDO EDAD SEX'!K17</f>
        <v>994457</v>
      </c>
      <c r="F88" s="128">
        <f>+'[1]CORREGIDO EDAD SEX'!N17</f>
        <v>444825</v>
      </c>
      <c r="G88" s="128">
        <f>+'[1]CORREGIDO EDAD SEX'!Q17</f>
        <v>139333</v>
      </c>
      <c r="H88" s="128">
        <f>+'[1]CORREGIDO EDAD SEX'!T17</f>
        <v>110098</v>
      </c>
      <c r="I88" s="128">
        <f>+'[1]CORREGIDO EDAD SEX'!W17</f>
        <v>91092</v>
      </c>
      <c r="J88" s="128">
        <f>+'[1]CORREGIDO EDAD SEX'!Z17</f>
        <v>109831</v>
      </c>
      <c r="K88" s="128">
        <f>+'[1]CORREGIDO EDAD SEX'!AC17</f>
        <v>112551</v>
      </c>
      <c r="L88" s="128">
        <f>+'[1]CORREGIDO EDAD SEX'!AF17</f>
        <v>154654</v>
      </c>
      <c r="M88" s="128">
        <f>+'[1]CORREGIDO EDAD SEX'!AI17</f>
        <v>135484</v>
      </c>
      <c r="N88" s="128">
        <f>+'[1]CORREGIDO EDAD SEX'!AL17</f>
        <v>107989</v>
      </c>
      <c r="O88" s="128">
        <f>+'[1]CORREGIDO EDAD SEX'!AO17</f>
        <v>65825</v>
      </c>
      <c r="P88" s="128">
        <f>+'[1]CORREGIDO EDAD SEX'!AR17</f>
        <v>90397</v>
      </c>
      <c r="Q88" s="128">
        <f>+'[1]CORREGIDO EDAD SEX'!AU17</f>
        <v>10467</v>
      </c>
      <c r="R88" s="128">
        <f>+'[1]CORREGIDO EDAD SEX'!AX17</f>
        <v>8556</v>
      </c>
      <c r="S88" s="128">
        <f>+'[1]CORREGIDO EDAD SEX'!BA17</f>
        <v>16244</v>
      </c>
      <c r="T88" s="128">
        <f>+'[1]CORREGIDO EDAD SEX'!BD17</f>
        <v>10410</v>
      </c>
      <c r="U88" s="128">
        <f>+'[1]CORREGIDO EDAD SEX'!BG17</f>
        <v>6506</v>
      </c>
      <c r="V88" s="128">
        <f>+'[1]CORREGIDO EDAD SEX'!BJ17</f>
        <v>0</v>
      </c>
      <c r="W88" s="128">
        <f t="shared" si="13"/>
        <v>2678223</v>
      </c>
    </row>
    <row r="89" spans="1:23" ht="11.25">
      <c r="A89" s="180"/>
      <c r="B89" s="165"/>
      <c r="C89" s="48" t="s">
        <v>48</v>
      </c>
      <c r="D89" s="128">
        <f>+'[1]CORREGIDO EDAD SEX'!H18</f>
        <v>69408540</v>
      </c>
      <c r="E89" s="128">
        <f>+'[1]CORREGIDO EDAD SEX'!K18</f>
        <v>49750599</v>
      </c>
      <c r="F89" s="128">
        <f>+'[1]CORREGIDO EDAD SEX'!N18</f>
        <v>64321343</v>
      </c>
      <c r="G89" s="128">
        <f>+'[1]CORREGIDO EDAD SEX'!Q18</f>
        <v>70051636</v>
      </c>
      <c r="H89" s="128">
        <f>+'[1]CORREGIDO EDAD SEX'!T18</f>
        <v>58820772</v>
      </c>
      <c r="I89" s="128">
        <f>+'[1]CORREGIDO EDAD SEX'!W18</f>
        <v>63564799</v>
      </c>
      <c r="J89" s="128">
        <f>+'[1]CORREGIDO EDAD SEX'!Z18</f>
        <v>69290165</v>
      </c>
      <c r="K89" s="128">
        <f>+'[1]CORREGIDO EDAD SEX'!AC18</f>
        <v>73104902</v>
      </c>
      <c r="L89" s="128">
        <f>+'[1]CORREGIDO EDAD SEX'!AF18</f>
        <v>82887036</v>
      </c>
      <c r="M89" s="128">
        <f>+'[1]CORREGIDO EDAD SEX'!AI18</f>
        <v>99558676</v>
      </c>
      <c r="N89" s="128">
        <f>+'[1]CORREGIDO EDAD SEX'!AL18</f>
        <v>107342629</v>
      </c>
      <c r="O89" s="128">
        <f>+'[1]CORREGIDO EDAD SEX'!AO18</f>
        <v>85832578</v>
      </c>
      <c r="P89" s="128">
        <f>+'[1]CORREGIDO EDAD SEX'!AR18</f>
        <v>58249616</v>
      </c>
      <c r="Q89" s="128">
        <f>+'[1]CORREGIDO EDAD SEX'!AU18</f>
        <v>28499982</v>
      </c>
      <c r="R89" s="128">
        <f>+'[1]CORREGIDO EDAD SEX'!AX18</f>
        <v>22592801</v>
      </c>
      <c r="S89" s="128">
        <f>+'[1]CORREGIDO EDAD SEX'!BA18</f>
        <v>18979361</v>
      </c>
      <c r="T89" s="128">
        <f>+'[1]CORREGIDO EDAD SEX'!BD18</f>
        <v>7171924</v>
      </c>
      <c r="U89" s="128">
        <f>+'[1]CORREGIDO EDAD SEX'!BG18</f>
        <v>4164023</v>
      </c>
      <c r="V89" s="128">
        <f>+'[1]CORREGIDO EDAD SEX'!BJ18</f>
        <v>0</v>
      </c>
      <c r="W89" s="128">
        <f t="shared" si="13"/>
        <v>1033591382</v>
      </c>
    </row>
    <row r="90" spans="1:23" ht="11.25">
      <c r="A90" s="180"/>
      <c r="B90" s="165"/>
      <c r="C90" s="48" t="s">
        <v>49</v>
      </c>
      <c r="D90" s="128">
        <f>+'[1]CORREGIDO EDAD SEX'!H19</f>
        <v>18942901</v>
      </c>
      <c r="E90" s="128">
        <f>+'[1]CORREGIDO EDAD SEX'!K19</f>
        <v>34918983</v>
      </c>
      <c r="F90" s="128">
        <f>+'[1]CORREGIDO EDAD SEX'!N19</f>
        <v>39073045</v>
      </c>
      <c r="G90" s="128">
        <f>+'[1]CORREGIDO EDAD SEX'!Q19</f>
        <v>58316097</v>
      </c>
      <c r="H90" s="128">
        <f>+'[1]CORREGIDO EDAD SEX'!T19</f>
        <v>82190191</v>
      </c>
      <c r="I90" s="128">
        <f>+'[1]CORREGIDO EDAD SEX'!W19</f>
        <v>95986972</v>
      </c>
      <c r="J90" s="128">
        <f>+'[1]CORREGIDO EDAD SEX'!Z19</f>
        <v>113646023</v>
      </c>
      <c r="K90" s="128">
        <f>+'[1]CORREGIDO EDAD SEX'!AC19</f>
        <v>99233274</v>
      </c>
      <c r="L90" s="128">
        <f>+'[1]CORREGIDO EDAD SEX'!AF19</f>
        <v>109061510</v>
      </c>
      <c r="M90" s="128">
        <f>+'[1]CORREGIDO EDAD SEX'!AI19</f>
        <v>133231517</v>
      </c>
      <c r="N90" s="128">
        <f>+'[1]CORREGIDO EDAD SEX'!AL19</f>
        <v>150600339</v>
      </c>
      <c r="O90" s="128">
        <f>+'[1]CORREGIDO EDAD SEX'!AO19</f>
        <v>140816228</v>
      </c>
      <c r="P90" s="128">
        <f>+'[1]CORREGIDO EDAD SEX'!AR19</f>
        <v>110210171</v>
      </c>
      <c r="Q90" s="128">
        <f>+'[1]CORREGIDO EDAD SEX'!AU19</f>
        <v>64302474</v>
      </c>
      <c r="R90" s="128">
        <f>+'[1]CORREGIDO EDAD SEX'!AX19</f>
        <v>45281496</v>
      </c>
      <c r="S90" s="128">
        <f>+'[1]CORREGIDO EDAD SEX'!BA19</f>
        <v>33008322</v>
      </c>
      <c r="T90" s="128">
        <f>+'[1]CORREGIDO EDAD SEX'!BD19</f>
        <v>16183843</v>
      </c>
      <c r="U90" s="128">
        <f>+'[1]CORREGIDO EDAD SEX'!BG19</f>
        <v>9063678</v>
      </c>
      <c r="V90" s="128">
        <f>+'[1]CORREGIDO EDAD SEX'!BJ19</f>
        <v>0</v>
      </c>
      <c r="W90" s="128">
        <f t="shared" si="13"/>
        <v>1354067064</v>
      </c>
    </row>
    <row r="91" spans="1:23" ht="11.25">
      <c r="A91" s="180"/>
      <c r="B91" s="165"/>
      <c r="C91" s="48" t="s">
        <v>50</v>
      </c>
      <c r="D91" s="128">
        <f>+'[1]CORREGIDO EDAD SEX'!H20</f>
        <v>86113771</v>
      </c>
      <c r="E91" s="128">
        <f>+'[1]CORREGIDO EDAD SEX'!K20</f>
        <v>122040819</v>
      </c>
      <c r="F91" s="128">
        <f>+'[1]CORREGIDO EDAD SEX'!N20</f>
        <v>35108901</v>
      </c>
      <c r="G91" s="128">
        <f>+'[1]CORREGIDO EDAD SEX'!Q20</f>
        <v>28965802</v>
      </c>
      <c r="H91" s="128">
        <f>+'[1]CORREGIDO EDAD SEX'!T20</f>
        <v>24499536</v>
      </c>
      <c r="I91" s="128">
        <f>+'[1]CORREGIDO EDAD SEX'!W20</f>
        <v>35035244</v>
      </c>
      <c r="J91" s="128">
        <f>+'[1]CORREGIDO EDAD SEX'!Z20</f>
        <v>44363492</v>
      </c>
      <c r="K91" s="128">
        <f>+'[1]CORREGIDO EDAD SEX'!AC20</f>
        <v>54137589</v>
      </c>
      <c r="L91" s="128">
        <f>+'[1]CORREGIDO EDAD SEX'!AF20</f>
        <v>51080062</v>
      </c>
      <c r="M91" s="128">
        <f>+'[1]CORREGIDO EDAD SEX'!AI20</f>
        <v>48794388</v>
      </c>
      <c r="N91" s="128">
        <f>+'[1]CORREGIDO EDAD SEX'!AL20</f>
        <v>52134569</v>
      </c>
      <c r="O91" s="128">
        <f>+'[1]CORREGIDO EDAD SEX'!AO20</f>
        <v>42393987</v>
      </c>
      <c r="P91" s="128">
        <f>+'[1]CORREGIDO EDAD SEX'!AR20</f>
        <v>33133699</v>
      </c>
      <c r="Q91" s="128">
        <f>+'[1]CORREGIDO EDAD SEX'!AU20</f>
        <v>19788342</v>
      </c>
      <c r="R91" s="128">
        <f>+'[1]CORREGIDO EDAD SEX'!AX20</f>
        <v>14119882</v>
      </c>
      <c r="S91" s="128">
        <f>+'[1]CORREGIDO EDAD SEX'!BA20</f>
        <v>11137422</v>
      </c>
      <c r="T91" s="128">
        <f>+'[1]CORREGIDO EDAD SEX'!BD20</f>
        <v>6708713</v>
      </c>
      <c r="U91" s="128">
        <f>+'[1]CORREGIDO EDAD SEX'!BG20</f>
        <v>4381498</v>
      </c>
      <c r="V91" s="128">
        <f>+'[1]CORREGIDO EDAD SEX'!BJ20</f>
        <v>0</v>
      </c>
      <c r="W91" s="128">
        <f t="shared" si="13"/>
        <v>713937716</v>
      </c>
    </row>
    <row r="92" spans="1:23" ht="11.25">
      <c r="A92" s="180"/>
      <c r="B92" s="165"/>
      <c r="C92" s="48" t="s">
        <v>51</v>
      </c>
      <c r="D92" s="128">
        <f>+'[1]CORREGIDO EDAD SEX'!H21</f>
        <v>7901434</v>
      </c>
      <c r="E92" s="128">
        <f>+'[1]CORREGIDO EDAD SEX'!K21</f>
        <v>11250230</v>
      </c>
      <c r="F92" s="128">
        <f>+'[1]CORREGIDO EDAD SEX'!N21</f>
        <v>27294327</v>
      </c>
      <c r="G92" s="128">
        <f>+'[1]CORREGIDO EDAD SEX'!Q21</f>
        <v>42555981</v>
      </c>
      <c r="H92" s="128">
        <f>+'[1]CORREGIDO EDAD SEX'!T21</f>
        <v>35739529</v>
      </c>
      <c r="I92" s="128">
        <f>+'[1]CORREGIDO EDAD SEX'!W21</f>
        <v>44464353</v>
      </c>
      <c r="J92" s="128">
        <f>+'[1]CORREGIDO EDAD SEX'!Z21</f>
        <v>51762984</v>
      </c>
      <c r="K92" s="128">
        <f>+'[1]CORREGIDO EDAD SEX'!AC21</f>
        <v>60119231</v>
      </c>
      <c r="L92" s="128">
        <f>+'[1]CORREGIDO EDAD SEX'!AF21</f>
        <v>57629844</v>
      </c>
      <c r="M92" s="128">
        <f>+'[1]CORREGIDO EDAD SEX'!AI21</f>
        <v>58833668</v>
      </c>
      <c r="N92" s="128">
        <f>+'[1]CORREGIDO EDAD SEX'!AL21</f>
        <v>61607278</v>
      </c>
      <c r="O92" s="128">
        <f>+'[1]CORREGIDO EDAD SEX'!AO21</f>
        <v>46117192</v>
      </c>
      <c r="P92" s="128">
        <f>+'[1]CORREGIDO EDAD SEX'!AR21</f>
        <v>33397198</v>
      </c>
      <c r="Q92" s="128">
        <f>+'[1]CORREGIDO EDAD SEX'!AU21</f>
        <v>17057792</v>
      </c>
      <c r="R92" s="128">
        <f>+'[1]CORREGIDO EDAD SEX'!AX21</f>
        <v>11932017</v>
      </c>
      <c r="S92" s="128">
        <f>+'[1]CORREGIDO EDAD SEX'!BA21</f>
        <v>4999316</v>
      </c>
      <c r="T92" s="128">
        <f>+'[1]CORREGIDO EDAD SEX'!BD21</f>
        <v>2851943</v>
      </c>
      <c r="U92" s="128">
        <f>+'[1]CORREGIDO EDAD SEX'!BG21</f>
        <v>879193</v>
      </c>
      <c r="V92" s="128">
        <f>+'[1]CORREGIDO EDAD SEX'!BJ21</f>
        <v>0</v>
      </c>
      <c r="W92" s="128">
        <f t="shared" si="13"/>
        <v>576393510</v>
      </c>
    </row>
    <row r="93" spans="1:23" ht="11.25">
      <c r="A93" s="180"/>
      <c r="B93" s="165"/>
      <c r="C93" s="48" t="s">
        <v>52</v>
      </c>
      <c r="D93" s="128">
        <f>+'[1]CORREGIDO EDAD SEX'!H22</f>
        <v>214682420</v>
      </c>
      <c r="E93" s="128">
        <f>+'[1]CORREGIDO EDAD SEX'!K22</f>
        <v>130555947</v>
      </c>
      <c r="F93" s="128">
        <f>+'[1]CORREGIDO EDAD SEX'!N22</f>
        <v>145995013</v>
      </c>
      <c r="G93" s="128">
        <f>+'[1]CORREGIDO EDAD SEX'!Q22</f>
        <v>158054857</v>
      </c>
      <c r="H93" s="128">
        <f>+'[1]CORREGIDO EDAD SEX'!T22</f>
        <v>122254362</v>
      </c>
      <c r="I93" s="128">
        <f>+'[1]CORREGIDO EDAD SEX'!W22</f>
        <v>159386818</v>
      </c>
      <c r="J93" s="128">
        <f>+'[1]CORREGIDO EDAD SEX'!Z22</f>
        <v>200829804</v>
      </c>
      <c r="K93" s="128">
        <f>+'[1]CORREGIDO EDAD SEX'!AC22</f>
        <v>236061941</v>
      </c>
      <c r="L93" s="128">
        <f>+'[1]CORREGIDO EDAD SEX'!AF22</f>
        <v>290076519</v>
      </c>
      <c r="M93" s="128">
        <f>+'[1]CORREGIDO EDAD SEX'!AI22</f>
        <v>355609731</v>
      </c>
      <c r="N93" s="128">
        <f>+'[1]CORREGIDO EDAD SEX'!AL22</f>
        <v>412463701</v>
      </c>
      <c r="O93" s="128">
        <f>+'[1]CORREGIDO EDAD SEX'!AO22</f>
        <v>384865446</v>
      </c>
      <c r="P93" s="128">
        <f>+'[1]CORREGIDO EDAD SEX'!AR22</f>
        <v>351507340</v>
      </c>
      <c r="Q93" s="128">
        <f>+'[1]CORREGIDO EDAD SEX'!AU22</f>
        <v>241191355</v>
      </c>
      <c r="R93" s="128">
        <f>+'[1]CORREGIDO EDAD SEX'!AX22</f>
        <v>169649786</v>
      </c>
      <c r="S93" s="128">
        <f>+'[1]CORREGIDO EDAD SEX'!BA22</f>
        <v>142046984</v>
      </c>
      <c r="T93" s="128">
        <f>+'[1]CORREGIDO EDAD SEX'!BD22</f>
        <v>95150133</v>
      </c>
      <c r="U93" s="128">
        <f>+'[1]CORREGIDO EDAD SEX'!BG22</f>
        <v>57947701</v>
      </c>
      <c r="V93" s="128">
        <f>+'[1]CORREGIDO EDAD SEX'!BJ22</f>
        <v>0</v>
      </c>
      <c r="W93" s="128">
        <f t="shared" si="13"/>
        <v>3868329858</v>
      </c>
    </row>
    <row r="94" spans="1:23" ht="11.25">
      <c r="A94" s="180"/>
      <c r="B94" s="165"/>
      <c r="C94" s="48" t="s">
        <v>53</v>
      </c>
      <c r="D94" s="128">
        <f>+'[1]CORREGIDO EDAD SEX'!H23</f>
        <v>18329195</v>
      </c>
      <c r="E94" s="128">
        <f>+'[1]CORREGIDO EDAD SEX'!K23</f>
        <v>7718801</v>
      </c>
      <c r="F94" s="128">
        <f>+'[1]CORREGIDO EDAD SEX'!N23</f>
        <v>15619768</v>
      </c>
      <c r="G94" s="128">
        <f>+'[1]CORREGIDO EDAD SEX'!Q23</f>
        <v>60547025</v>
      </c>
      <c r="H94" s="128">
        <f>+'[1]CORREGIDO EDAD SEX'!T23</f>
        <v>104114064</v>
      </c>
      <c r="I94" s="128">
        <f>+'[1]CORREGIDO EDAD SEX'!W23</f>
        <v>148981849</v>
      </c>
      <c r="J94" s="128">
        <f>+'[1]CORREGIDO EDAD SEX'!Z23</f>
        <v>167630898</v>
      </c>
      <c r="K94" s="128">
        <f>+'[1]CORREGIDO EDAD SEX'!AC23</f>
        <v>173914477</v>
      </c>
      <c r="L94" s="128">
        <f>+'[1]CORREGIDO EDAD SEX'!AF23</f>
        <v>193424984</v>
      </c>
      <c r="M94" s="128">
        <f>+'[1]CORREGIDO EDAD SEX'!AI23</f>
        <v>223646828</v>
      </c>
      <c r="N94" s="128">
        <f>+'[1]CORREGIDO EDAD SEX'!AL23</f>
        <v>237409047</v>
      </c>
      <c r="O94" s="128">
        <f>+'[1]CORREGIDO EDAD SEX'!AO23</f>
        <v>213691604</v>
      </c>
      <c r="P94" s="128">
        <f>+'[1]CORREGIDO EDAD SEX'!AR23</f>
        <v>169538034</v>
      </c>
      <c r="Q94" s="128">
        <f>+'[1]CORREGIDO EDAD SEX'!AU23</f>
        <v>98750378</v>
      </c>
      <c r="R94" s="128">
        <f>+'[1]CORREGIDO EDAD SEX'!AX23</f>
        <v>63187924</v>
      </c>
      <c r="S94" s="128">
        <f>+'[1]CORREGIDO EDAD SEX'!BA23</f>
        <v>40438916</v>
      </c>
      <c r="T94" s="128">
        <f>+'[1]CORREGIDO EDAD SEX'!BD23</f>
        <v>22301608</v>
      </c>
      <c r="U94" s="128">
        <f>+'[1]CORREGIDO EDAD SEX'!BG23</f>
        <v>11982802</v>
      </c>
      <c r="V94" s="128">
        <f>+'[1]CORREGIDO EDAD SEX'!BJ23</f>
        <v>0</v>
      </c>
      <c r="W94" s="128">
        <f t="shared" si="13"/>
        <v>1971228202</v>
      </c>
    </row>
    <row r="95" spans="1:23" ht="11.25">
      <c r="A95" s="180"/>
      <c r="B95" s="165"/>
      <c r="C95" s="48" t="s">
        <v>54</v>
      </c>
      <c r="D95" s="128">
        <f>+'[1]CORREGIDO EDAD SEX'!H24</f>
        <v>20542227</v>
      </c>
      <c r="E95" s="128">
        <f>+'[1]CORREGIDO EDAD SEX'!K24</f>
        <v>7468045</v>
      </c>
      <c r="F95" s="128">
        <f>+'[1]CORREGIDO EDAD SEX'!N24</f>
        <v>3067057</v>
      </c>
      <c r="G95" s="128">
        <f>+'[1]CORREGIDO EDAD SEX'!Q24</f>
        <v>11840967</v>
      </c>
      <c r="H95" s="128">
        <f>+'[1]CORREGIDO EDAD SEX'!T24</f>
        <v>30851989</v>
      </c>
      <c r="I95" s="128">
        <f>+'[1]CORREGIDO EDAD SEX'!W24</f>
        <v>29264764</v>
      </c>
      <c r="J95" s="128">
        <f>+'[1]CORREGIDO EDAD SEX'!Z24</f>
        <v>38901399</v>
      </c>
      <c r="K95" s="128">
        <f>+'[1]CORREGIDO EDAD SEX'!AC24</f>
        <v>64420359</v>
      </c>
      <c r="L95" s="128">
        <f>+'[1]CORREGIDO EDAD SEX'!AF24</f>
        <v>102894285</v>
      </c>
      <c r="M95" s="128">
        <f>+'[1]CORREGIDO EDAD SEX'!AI24</f>
        <v>102500308</v>
      </c>
      <c r="N95" s="128">
        <f>+'[1]CORREGIDO EDAD SEX'!AL24</f>
        <v>113166598</v>
      </c>
      <c r="O95" s="128">
        <f>+'[1]CORREGIDO EDAD SEX'!AO24</f>
        <v>154211411</v>
      </c>
      <c r="P95" s="128">
        <f>+'[1]CORREGIDO EDAD SEX'!AR24</f>
        <v>125583946</v>
      </c>
      <c r="Q95" s="128">
        <f>+'[1]CORREGIDO EDAD SEX'!AU24</f>
        <v>111208812</v>
      </c>
      <c r="R95" s="128">
        <f>+'[1]CORREGIDO EDAD SEX'!AX24</f>
        <v>109512834</v>
      </c>
      <c r="S95" s="128">
        <f>+'[1]CORREGIDO EDAD SEX'!BA24</f>
        <v>98830022</v>
      </c>
      <c r="T95" s="128">
        <f>+'[1]CORREGIDO EDAD SEX'!BD24</f>
        <v>39883124</v>
      </c>
      <c r="U95" s="128">
        <f>+'[1]CORREGIDO EDAD SEX'!BG24</f>
        <v>29444479</v>
      </c>
      <c r="V95" s="128">
        <f>+'[1]CORREGIDO EDAD SEX'!BJ24</f>
        <v>0</v>
      </c>
      <c r="W95" s="128">
        <f t="shared" si="13"/>
        <v>1193592626</v>
      </c>
    </row>
    <row r="96" spans="1:23" ht="11.25">
      <c r="A96" s="180"/>
      <c r="B96" s="165"/>
      <c r="C96" s="48" t="s">
        <v>55</v>
      </c>
      <c r="D96" s="128">
        <f>+'[1]CORREGIDO EDAD SEX'!H25</f>
        <v>15015481</v>
      </c>
      <c r="E96" s="128">
        <f>+'[1]CORREGIDO EDAD SEX'!K25</f>
        <v>95220</v>
      </c>
      <c r="F96" s="128">
        <f>+'[1]CORREGIDO EDAD SEX'!N25</f>
        <v>1621043</v>
      </c>
      <c r="G96" s="128">
        <f>+'[1]CORREGIDO EDAD SEX'!Q25</f>
        <v>72409406</v>
      </c>
      <c r="H96" s="128">
        <f>+'[1]CORREGIDO EDAD SEX'!T25</f>
        <v>199737784</v>
      </c>
      <c r="I96" s="128">
        <f>+'[1]CORREGIDO EDAD SEX'!W25</f>
        <v>527005685</v>
      </c>
      <c r="J96" s="128">
        <f>+'[1]CORREGIDO EDAD SEX'!Z25</f>
        <v>848835269</v>
      </c>
      <c r="K96" s="128">
        <f>+'[1]CORREGIDO EDAD SEX'!AC25</f>
        <v>527654096</v>
      </c>
      <c r="L96" s="128">
        <f>+'[1]CORREGIDO EDAD SEX'!AF25</f>
        <v>145194093</v>
      </c>
      <c r="M96" s="128">
        <f>+'[1]CORREGIDO EDAD SEX'!AI25</f>
        <v>38057624</v>
      </c>
      <c r="N96" s="128">
        <f>+'[1]CORREGIDO EDAD SEX'!AL25</f>
        <v>21806935</v>
      </c>
      <c r="O96" s="128">
        <f>+'[1]CORREGIDO EDAD SEX'!AO25</f>
        <v>10970037</v>
      </c>
      <c r="P96" s="128">
        <f>+'[1]CORREGIDO EDAD SEX'!AR25</f>
        <v>8460597</v>
      </c>
      <c r="Q96" s="128">
        <f>+'[1]CORREGIDO EDAD SEX'!AU25</f>
        <v>3849846</v>
      </c>
      <c r="R96" s="128">
        <f>+'[1]CORREGIDO EDAD SEX'!AX25</f>
        <v>1016948</v>
      </c>
      <c r="S96" s="128">
        <f>+'[1]CORREGIDO EDAD SEX'!BA25</f>
        <v>613074</v>
      </c>
      <c r="T96" s="128">
        <f>+'[1]CORREGIDO EDAD SEX'!BD25</f>
        <v>280563</v>
      </c>
      <c r="U96" s="128">
        <f>+'[1]CORREGIDO EDAD SEX'!BG25</f>
        <v>199417</v>
      </c>
      <c r="V96" s="128">
        <f>+'[1]CORREGIDO EDAD SEX'!BJ25</f>
        <v>0</v>
      </c>
      <c r="W96" s="128">
        <f t="shared" si="13"/>
        <v>2422823118</v>
      </c>
    </row>
    <row r="97" spans="1:23" ht="11.25">
      <c r="A97" s="180"/>
      <c r="B97" s="165"/>
      <c r="C97" s="48" t="s">
        <v>56</v>
      </c>
      <c r="D97" s="128">
        <f>+'[1]CORREGIDO EDAD SEX'!H26</f>
        <v>0</v>
      </c>
      <c r="E97" s="128">
        <f>+'[1]CORREGIDO EDAD SEX'!K26</f>
        <v>0</v>
      </c>
      <c r="F97" s="128">
        <f>+'[1]CORREGIDO EDAD SEX'!N26</f>
        <v>856889</v>
      </c>
      <c r="G97" s="128">
        <f>+'[1]CORREGIDO EDAD SEX'!Q26</f>
        <v>130957996</v>
      </c>
      <c r="H97" s="128">
        <f>+'[1]CORREGIDO EDAD SEX'!T26</f>
        <v>335912127</v>
      </c>
      <c r="I97" s="128">
        <f>+'[1]CORREGIDO EDAD SEX'!W26</f>
        <v>1252024275</v>
      </c>
      <c r="J97" s="128">
        <f>+'[1]CORREGIDO EDAD SEX'!Z26</f>
        <v>2187218188</v>
      </c>
      <c r="K97" s="128">
        <f>+'[1]CORREGIDO EDAD SEX'!AC26</f>
        <v>1088172155</v>
      </c>
      <c r="L97" s="128">
        <f>+'[1]CORREGIDO EDAD SEX'!AF26</f>
        <v>184194048</v>
      </c>
      <c r="M97" s="128">
        <f>+'[1]CORREGIDO EDAD SEX'!AI26</f>
        <v>18268830</v>
      </c>
      <c r="N97" s="128">
        <f>+'[1]CORREGIDO EDAD SEX'!AL26</f>
        <v>10749059</v>
      </c>
      <c r="O97" s="128">
        <f>+'[1]CORREGIDO EDAD SEX'!AO26</f>
        <v>0</v>
      </c>
      <c r="P97" s="128">
        <f>+'[1]CORREGIDO EDAD SEX'!AR26</f>
        <v>0</v>
      </c>
      <c r="Q97" s="128">
        <f>+'[1]CORREGIDO EDAD SEX'!AU26</f>
        <v>0</v>
      </c>
      <c r="R97" s="128">
        <f>+'[1]CORREGIDO EDAD SEX'!AX26</f>
        <v>0</v>
      </c>
      <c r="S97" s="128">
        <f>+'[1]CORREGIDO EDAD SEX'!BA26</f>
        <v>0</v>
      </c>
      <c r="T97" s="128">
        <f>+'[1]CORREGIDO EDAD SEX'!BD26</f>
        <v>0</v>
      </c>
      <c r="U97" s="128">
        <f>+'[1]CORREGIDO EDAD SEX'!BG26</f>
        <v>0</v>
      </c>
      <c r="V97" s="128">
        <f>+'[1]CORREGIDO EDAD SEX'!BJ26</f>
        <v>12516752</v>
      </c>
      <c r="W97" s="128">
        <f t="shared" si="13"/>
        <v>5220870319</v>
      </c>
    </row>
    <row r="98" spans="1:23" ht="11.25">
      <c r="A98" s="180"/>
      <c r="B98" s="165"/>
      <c r="C98" s="48" t="s">
        <v>57</v>
      </c>
      <c r="D98" s="128">
        <f>+'[1]CORREGIDO EDAD SEX'!H27</f>
        <v>18753056</v>
      </c>
      <c r="E98" s="128">
        <f>+'[1]CORREGIDO EDAD SEX'!K27</f>
        <v>33248316</v>
      </c>
      <c r="F98" s="128">
        <f>+'[1]CORREGIDO EDAD SEX'!N27</f>
        <v>39353563</v>
      </c>
      <c r="G98" s="128">
        <f>+'[1]CORREGIDO EDAD SEX'!Q27</f>
        <v>16367747</v>
      </c>
      <c r="H98" s="128">
        <f>+'[1]CORREGIDO EDAD SEX'!T27</f>
        <v>12163901</v>
      </c>
      <c r="I98" s="128">
        <f>+'[1]CORREGIDO EDAD SEX'!W27</f>
        <v>15212694</v>
      </c>
      <c r="J98" s="128">
        <f>+'[1]CORREGIDO EDAD SEX'!Z27</f>
        <v>17721621</v>
      </c>
      <c r="K98" s="128">
        <f>+'[1]CORREGIDO EDAD SEX'!AC27</f>
        <v>21038814</v>
      </c>
      <c r="L98" s="128">
        <f>+'[1]CORREGIDO EDAD SEX'!AF27</f>
        <v>27981627</v>
      </c>
      <c r="M98" s="128">
        <f>+'[1]CORREGIDO EDAD SEX'!AI27</f>
        <v>23798756</v>
      </c>
      <c r="N98" s="128">
        <f>+'[1]CORREGIDO EDAD SEX'!AL27</f>
        <v>26964029</v>
      </c>
      <c r="O98" s="128">
        <f>+'[1]CORREGIDO EDAD SEX'!AO27</f>
        <v>25068328</v>
      </c>
      <c r="P98" s="128">
        <f>+'[1]CORREGIDO EDAD SEX'!AR27</f>
        <v>20267403</v>
      </c>
      <c r="Q98" s="128">
        <f>+'[1]CORREGIDO EDAD SEX'!AU27</f>
        <v>13628910</v>
      </c>
      <c r="R98" s="128">
        <f>+'[1]CORREGIDO EDAD SEX'!AX27</f>
        <v>11708872</v>
      </c>
      <c r="S98" s="128">
        <f>+'[1]CORREGIDO EDAD SEX'!BA27</f>
        <v>7085094</v>
      </c>
      <c r="T98" s="128">
        <f>+'[1]CORREGIDO EDAD SEX'!BD27</f>
        <v>3060890</v>
      </c>
      <c r="U98" s="128">
        <f>+'[1]CORREGIDO EDAD SEX'!BG27</f>
        <v>2620341</v>
      </c>
      <c r="V98" s="128">
        <f>+'[1]CORREGIDO EDAD SEX'!BJ27</f>
        <v>0</v>
      </c>
      <c r="W98" s="128">
        <f t="shared" si="13"/>
        <v>336043962</v>
      </c>
    </row>
    <row r="99" spans="1:23" ht="11.25">
      <c r="A99" s="180"/>
      <c r="B99" s="166"/>
      <c r="C99" s="120" t="s">
        <v>17</v>
      </c>
      <c r="D99" s="129">
        <f>SUM(D82:D98)</f>
        <v>940962158</v>
      </c>
      <c r="E99" s="129">
        <f aca="true" t="shared" si="14" ref="E99:W99">SUM(E82:E98)</f>
        <v>857042867</v>
      </c>
      <c r="F99" s="129">
        <f t="shared" si="14"/>
        <v>1001724148</v>
      </c>
      <c r="G99" s="129">
        <f t="shared" si="14"/>
        <v>1456677287</v>
      </c>
      <c r="H99" s="129">
        <f t="shared" si="14"/>
        <v>1722998646</v>
      </c>
      <c r="I99" s="129">
        <f t="shared" si="14"/>
        <v>3311349469</v>
      </c>
      <c r="J99" s="129">
        <f t="shared" si="14"/>
        <v>4934471384</v>
      </c>
      <c r="K99" s="129">
        <f t="shared" si="14"/>
        <v>3761432349</v>
      </c>
      <c r="L99" s="129">
        <f t="shared" si="14"/>
        <v>2616023594</v>
      </c>
      <c r="M99" s="129">
        <f t="shared" si="14"/>
        <v>2573297329</v>
      </c>
      <c r="N99" s="129">
        <f t="shared" si="14"/>
        <v>2772767800</v>
      </c>
      <c r="O99" s="129">
        <f t="shared" si="14"/>
        <v>2384491040</v>
      </c>
      <c r="P99" s="129">
        <f t="shared" si="14"/>
        <v>1882760851</v>
      </c>
      <c r="Q99" s="129">
        <f t="shared" si="14"/>
        <v>1181390874</v>
      </c>
      <c r="R99" s="129">
        <f t="shared" si="14"/>
        <v>815076359</v>
      </c>
      <c r="S99" s="129">
        <f t="shared" si="14"/>
        <v>636408684</v>
      </c>
      <c r="T99" s="129">
        <f t="shared" si="14"/>
        <v>357801387</v>
      </c>
      <c r="U99" s="129">
        <f t="shared" si="14"/>
        <v>236757692</v>
      </c>
      <c r="V99" s="129">
        <f t="shared" si="14"/>
        <v>12516752</v>
      </c>
      <c r="W99" s="129">
        <f t="shared" si="14"/>
        <v>33455950670</v>
      </c>
    </row>
    <row r="100" spans="1:23" ht="11.25">
      <c r="A100" s="180"/>
      <c r="B100" s="164" t="s">
        <v>35</v>
      </c>
      <c r="C100" s="48" t="s">
        <v>58</v>
      </c>
      <c r="D100" s="128">
        <f>+'[1]CORREGIDO EDAD SEX'!H29</f>
        <v>77485010</v>
      </c>
      <c r="E100" s="128">
        <f>+'[1]CORREGIDO EDAD SEX'!K29</f>
        <v>28818593</v>
      </c>
      <c r="F100" s="128">
        <f>+'[1]CORREGIDO EDAD SEX'!N29</f>
        <v>18125739</v>
      </c>
      <c r="G100" s="128">
        <f>+'[1]CORREGIDO EDAD SEX'!Q29</f>
        <v>31417595</v>
      </c>
      <c r="H100" s="128">
        <f>+'[1]CORREGIDO EDAD SEX'!T29</f>
        <v>48420940</v>
      </c>
      <c r="I100" s="128">
        <f>+'[1]CORREGIDO EDAD SEX'!W29</f>
        <v>109619941</v>
      </c>
      <c r="J100" s="128">
        <f>+'[1]CORREGIDO EDAD SEX'!Z29</f>
        <v>167830312</v>
      </c>
      <c r="K100" s="128">
        <f>+'[1]CORREGIDO EDAD SEX'!AC29</f>
        <v>249335546</v>
      </c>
      <c r="L100" s="128">
        <f>+'[1]CORREGIDO EDAD SEX'!AF29</f>
        <v>323105145</v>
      </c>
      <c r="M100" s="128">
        <f>+'[1]CORREGIDO EDAD SEX'!AI29</f>
        <v>371576642</v>
      </c>
      <c r="N100" s="128">
        <f>+'[1]CORREGIDO EDAD SEX'!AL29</f>
        <v>389492631</v>
      </c>
      <c r="O100" s="128">
        <f>+'[1]CORREGIDO EDAD SEX'!AO29</f>
        <v>295932394</v>
      </c>
      <c r="P100" s="128">
        <f>+'[1]CORREGIDO EDAD SEX'!AR29</f>
        <v>208399224</v>
      </c>
      <c r="Q100" s="128">
        <f>+'[1]CORREGIDO EDAD SEX'!AU29</f>
        <v>122373064</v>
      </c>
      <c r="R100" s="128">
        <f>+'[1]CORREGIDO EDAD SEX'!AX29</f>
        <v>67729149</v>
      </c>
      <c r="S100" s="128">
        <f>+'[1]CORREGIDO EDAD SEX'!BA29</f>
        <v>43003491</v>
      </c>
      <c r="T100" s="128">
        <f>+'[1]CORREGIDO EDAD SEX'!BD29</f>
        <v>13925027</v>
      </c>
      <c r="U100" s="128">
        <f>+'[1]CORREGIDO EDAD SEX'!BG29</f>
        <v>10483723</v>
      </c>
      <c r="V100" s="128">
        <f>+'[1]CORREGIDO EDAD SEX'!BJ29</f>
        <v>0</v>
      </c>
      <c r="W100" s="128">
        <f aca="true" t="shared" si="15" ref="W100:W115">SUM(D100:V100)</f>
        <v>2577074166</v>
      </c>
    </row>
    <row r="101" spans="1:23" ht="11.25">
      <c r="A101" s="180"/>
      <c r="B101" s="165"/>
      <c r="C101" s="48" t="s">
        <v>49</v>
      </c>
      <c r="D101" s="128">
        <f>+'[1]CORREGIDO EDAD SEX'!H30</f>
        <v>22560760</v>
      </c>
      <c r="E101" s="128">
        <f>+'[1]CORREGIDO EDAD SEX'!K30</f>
        <v>30896246</v>
      </c>
      <c r="F101" s="128">
        <f>+'[1]CORREGIDO EDAD SEX'!N30</f>
        <v>21963223</v>
      </c>
      <c r="G101" s="128">
        <f>+'[1]CORREGIDO EDAD SEX'!Q30</f>
        <v>75777342</v>
      </c>
      <c r="H101" s="128">
        <f>+'[1]CORREGIDO EDAD SEX'!T30</f>
        <v>255148758</v>
      </c>
      <c r="I101" s="128">
        <f>+'[1]CORREGIDO EDAD SEX'!W30</f>
        <v>371464703</v>
      </c>
      <c r="J101" s="128">
        <f>+'[1]CORREGIDO EDAD SEX'!Z30</f>
        <v>468179383</v>
      </c>
      <c r="K101" s="128">
        <f>+'[1]CORREGIDO EDAD SEX'!AC30</f>
        <v>397679955</v>
      </c>
      <c r="L101" s="128">
        <f>+'[1]CORREGIDO EDAD SEX'!AF30</f>
        <v>342936415</v>
      </c>
      <c r="M101" s="128">
        <f>+'[1]CORREGIDO EDAD SEX'!AI30</f>
        <v>357998038</v>
      </c>
      <c r="N101" s="128">
        <f>+'[1]CORREGIDO EDAD SEX'!AL30</f>
        <v>389461066</v>
      </c>
      <c r="O101" s="128">
        <f>+'[1]CORREGIDO EDAD SEX'!AO30</f>
        <v>385245314</v>
      </c>
      <c r="P101" s="128">
        <f>+'[1]CORREGIDO EDAD SEX'!AR30</f>
        <v>402047965</v>
      </c>
      <c r="Q101" s="128">
        <f>+'[1]CORREGIDO EDAD SEX'!AU30</f>
        <v>236244219</v>
      </c>
      <c r="R101" s="128">
        <f>+'[1]CORREGIDO EDAD SEX'!AX30</f>
        <v>266850699</v>
      </c>
      <c r="S101" s="128">
        <f>+'[1]CORREGIDO EDAD SEX'!BA30</f>
        <v>233404469</v>
      </c>
      <c r="T101" s="128">
        <f>+'[1]CORREGIDO EDAD SEX'!BD30</f>
        <v>132243208</v>
      </c>
      <c r="U101" s="128">
        <f>+'[1]CORREGIDO EDAD SEX'!BG30</f>
        <v>62397136</v>
      </c>
      <c r="V101" s="128">
        <f>+'[1]CORREGIDO EDAD SEX'!BJ30</f>
        <v>0</v>
      </c>
      <c r="W101" s="128">
        <f t="shared" si="15"/>
        <v>4452498899</v>
      </c>
    </row>
    <row r="102" spans="1:23" ht="11.25">
      <c r="A102" s="180"/>
      <c r="B102" s="165"/>
      <c r="C102" s="48" t="s">
        <v>50</v>
      </c>
      <c r="D102" s="128">
        <f>+'[1]CORREGIDO EDAD SEX'!H31</f>
        <v>341136181</v>
      </c>
      <c r="E102" s="128">
        <f>+'[1]CORREGIDO EDAD SEX'!K31</f>
        <v>398913860</v>
      </c>
      <c r="F102" s="128">
        <f>+'[1]CORREGIDO EDAD SEX'!N31</f>
        <v>112952418</v>
      </c>
      <c r="G102" s="128">
        <f>+'[1]CORREGIDO EDAD SEX'!Q31</f>
        <v>217385423</v>
      </c>
      <c r="H102" s="128">
        <f>+'[1]CORREGIDO EDAD SEX'!T31</f>
        <v>172768710</v>
      </c>
      <c r="I102" s="128">
        <f>+'[1]CORREGIDO EDAD SEX'!W31</f>
        <v>178451824</v>
      </c>
      <c r="J102" s="128">
        <f>+'[1]CORREGIDO EDAD SEX'!Z31</f>
        <v>206313736</v>
      </c>
      <c r="K102" s="128">
        <f>+'[1]CORREGIDO EDAD SEX'!AC31</f>
        <v>159177970</v>
      </c>
      <c r="L102" s="128">
        <f>+'[1]CORREGIDO EDAD SEX'!AF31</f>
        <v>104304187</v>
      </c>
      <c r="M102" s="128">
        <f>+'[1]CORREGIDO EDAD SEX'!AI31</f>
        <v>89778385</v>
      </c>
      <c r="N102" s="128">
        <f>+'[1]CORREGIDO EDAD SEX'!AL31</f>
        <v>81383632</v>
      </c>
      <c r="O102" s="128">
        <f>+'[1]CORREGIDO EDAD SEX'!AO31</f>
        <v>67130024</v>
      </c>
      <c r="P102" s="128">
        <f>+'[1]CORREGIDO EDAD SEX'!AR31</f>
        <v>30011061</v>
      </c>
      <c r="Q102" s="128">
        <f>+'[1]CORREGIDO EDAD SEX'!AU31</f>
        <v>21663586</v>
      </c>
      <c r="R102" s="128">
        <f>+'[1]CORREGIDO EDAD SEX'!AX31</f>
        <v>12247852</v>
      </c>
      <c r="S102" s="128">
        <f>+'[1]CORREGIDO EDAD SEX'!BA31</f>
        <v>3225772</v>
      </c>
      <c r="T102" s="128">
        <f>+'[1]CORREGIDO EDAD SEX'!BD31</f>
        <v>1646153</v>
      </c>
      <c r="U102" s="128">
        <f>+'[1]CORREGIDO EDAD SEX'!BG31</f>
        <v>771212</v>
      </c>
      <c r="V102" s="128">
        <f>+'[1]CORREGIDO EDAD SEX'!BJ31</f>
        <v>0</v>
      </c>
      <c r="W102" s="128">
        <f t="shared" si="15"/>
        <v>2199261986</v>
      </c>
    </row>
    <row r="103" spans="1:23" ht="11.25">
      <c r="A103" s="180"/>
      <c r="B103" s="165"/>
      <c r="C103" s="48" t="s">
        <v>59</v>
      </c>
      <c r="D103" s="128">
        <f>+'[1]CORREGIDO EDAD SEX'!H32</f>
        <v>7101846</v>
      </c>
      <c r="E103" s="128">
        <f>+'[1]CORREGIDO EDAD SEX'!K32</f>
        <v>8431741</v>
      </c>
      <c r="F103" s="128">
        <f>+'[1]CORREGIDO EDAD SEX'!N32</f>
        <v>12462154</v>
      </c>
      <c r="G103" s="128">
        <f>+'[1]CORREGIDO EDAD SEX'!Q32</f>
        <v>67136630</v>
      </c>
      <c r="H103" s="128">
        <f>+'[1]CORREGIDO EDAD SEX'!T32</f>
        <v>56450107</v>
      </c>
      <c r="I103" s="128">
        <f>+'[1]CORREGIDO EDAD SEX'!W32</f>
        <v>89655763</v>
      </c>
      <c r="J103" s="128">
        <f>+'[1]CORREGIDO EDAD SEX'!Z32</f>
        <v>90839104</v>
      </c>
      <c r="K103" s="128">
        <f>+'[1]CORREGIDO EDAD SEX'!AC32</f>
        <v>104484423</v>
      </c>
      <c r="L103" s="128">
        <f>+'[1]CORREGIDO EDAD SEX'!AF32</f>
        <v>110991708</v>
      </c>
      <c r="M103" s="128">
        <f>+'[1]CORREGIDO EDAD SEX'!AI32</f>
        <v>133337666</v>
      </c>
      <c r="N103" s="128">
        <f>+'[1]CORREGIDO EDAD SEX'!AL32</f>
        <v>110503638</v>
      </c>
      <c r="O103" s="128">
        <f>+'[1]CORREGIDO EDAD SEX'!AO32</f>
        <v>106766559</v>
      </c>
      <c r="P103" s="128">
        <f>+'[1]CORREGIDO EDAD SEX'!AR32</f>
        <v>65192220</v>
      </c>
      <c r="Q103" s="128">
        <f>+'[1]CORREGIDO EDAD SEX'!AU32</f>
        <v>35402557</v>
      </c>
      <c r="R103" s="128">
        <f>+'[1]CORREGIDO EDAD SEX'!AX32</f>
        <v>14823739</v>
      </c>
      <c r="S103" s="128">
        <f>+'[1]CORREGIDO EDAD SEX'!BA32</f>
        <v>6678024</v>
      </c>
      <c r="T103" s="128">
        <f>+'[1]CORREGIDO EDAD SEX'!BD32</f>
        <v>3084204</v>
      </c>
      <c r="U103" s="128">
        <f>+'[1]CORREGIDO EDAD SEX'!BG32</f>
        <v>1288060</v>
      </c>
      <c r="V103" s="128">
        <f>+'[1]CORREGIDO EDAD SEX'!BJ32</f>
        <v>0</v>
      </c>
      <c r="W103" s="128">
        <f t="shared" si="15"/>
        <v>1024630143</v>
      </c>
    </row>
    <row r="104" spans="1:23" ht="11.25">
      <c r="A104" s="180"/>
      <c r="B104" s="165"/>
      <c r="C104" s="48" t="s">
        <v>60</v>
      </c>
      <c r="D104" s="128">
        <f>+'[1]CORREGIDO EDAD SEX'!H33</f>
        <v>80554961</v>
      </c>
      <c r="E104" s="128">
        <f>+'[1]CORREGIDO EDAD SEX'!K33</f>
        <v>56635316</v>
      </c>
      <c r="F104" s="128">
        <f>+'[1]CORREGIDO EDAD SEX'!N33</f>
        <v>46088787</v>
      </c>
      <c r="G104" s="128">
        <f>+'[1]CORREGIDO EDAD SEX'!Q33</f>
        <v>51498007</v>
      </c>
      <c r="H104" s="128">
        <f>+'[1]CORREGIDO EDAD SEX'!T33</f>
        <v>39490518</v>
      </c>
      <c r="I104" s="128">
        <f>+'[1]CORREGIDO EDAD SEX'!W33</f>
        <v>46454701</v>
      </c>
      <c r="J104" s="128">
        <f>+'[1]CORREGIDO EDAD SEX'!Z33</f>
        <v>45475325</v>
      </c>
      <c r="K104" s="128">
        <f>+'[1]CORREGIDO EDAD SEX'!AC33</f>
        <v>58098429</v>
      </c>
      <c r="L104" s="128">
        <f>+'[1]CORREGIDO EDAD SEX'!AF33</f>
        <v>92128130</v>
      </c>
      <c r="M104" s="128">
        <f>+'[1]CORREGIDO EDAD SEX'!AI33</f>
        <v>81583981</v>
      </c>
      <c r="N104" s="128">
        <f>+'[1]CORREGIDO EDAD SEX'!AL33</f>
        <v>77507532</v>
      </c>
      <c r="O104" s="128">
        <f>+'[1]CORREGIDO EDAD SEX'!AO33</f>
        <v>51509599</v>
      </c>
      <c r="P104" s="128">
        <f>+'[1]CORREGIDO EDAD SEX'!AR33</f>
        <v>50409038</v>
      </c>
      <c r="Q104" s="128">
        <f>+'[1]CORREGIDO EDAD SEX'!AU33</f>
        <v>22149027</v>
      </c>
      <c r="R104" s="128">
        <f>+'[1]CORREGIDO EDAD SEX'!AX33</f>
        <v>8014760</v>
      </c>
      <c r="S104" s="128">
        <f>+'[1]CORREGIDO EDAD SEX'!BA33</f>
        <v>3938781</v>
      </c>
      <c r="T104" s="128">
        <f>+'[1]CORREGIDO EDAD SEX'!BD33</f>
        <v>5010073</v>
      </c>
      <c r="U104" s="128">
        <f>+'[1]CORREGIDO EDAD SEX'!BG33</f>
        <v>2685316</v>
      </c>
      <c r="V104" s="128">
        <f>+'[1]CORREGIDO EDAD SEX'!BJ33</f>
        <v>0</v>
      </c>
      <c r="W104" s="128">
        <f t="shared" si="15"/>
        <v>819232281</v>
      </c>
    </row>
    <row r="105" spans="1:23" ht="11.25">
      <c r="A105" s="180"/>
      <c r="B105" s="165"/>
      <c r="C105" s="48" t="s">
        <v>61</v>
      </c>
      <c r="D105" s="128">
        <f>+'[1]CORREGIDO EDAD SEX'!H34</f>
        <v>23812628</v>
      </c>
      <c r="E105" s="128">
        <f>+'[1]CORREGIDO EDAD SEX'!K34</f>
        <v>37627862</v>
      </c>
      <c r="F105" s="128">
        <f>+'[1]CORREGIDO EDAD SEX'!N34</f>
        <v>62661665</v>
      </c>
      <c r="G105" s="128">
        <f>+'[1]CORREGIDO EDAD SEX'!Q34</f>
        <v>77546968</v>
      </c>
      <c r="H105" s="128">
        <f>+'[1]CORREGIDO EDAD SEX'!T34</f>
        <v>80974072</v>
      </c>
      <c r="I105" s="128">
        <f>+'[1]CORREGIDO EDAD SEX'!W34</f>
        <v>113278322</v>
      </c>
      <c r="J105" s="128">
        <f>+'[1]CORREGIDO EDAD SEX'!Z34</f>
        <v>137758383</v>
      </c>
      <c r="K105" s="128">
        <f>+'[1]CORREGIDO EDAD SEX'!AC34</f>
        <v>136975875</v>
      </c>
      <c r="L105" s="128">
        <f>+'[1]CORREGIDO EDAD SEX'!AF34</f>
        <v>129588286</v>
      </c>
      <c r="M105" s="128">
        <f>+'[1]CORREGIDO EDAD SEX'!AI34</f>
        <v>150793915</v>
      </c>
      <c r="N105" s="128">
        <f>+'[1]CORREGIDO EDAD SEX'!AL34</f>
        <v>140254234</v>
      </c>
      <c r="O105" s="128">
        <f>+'[1]CORREGIDO EDAD SEX'!AO34</f>
        <v>117063431</v>
      </c>
      <c r="P105" s="128">
        <f>+'[1]CORREGIDO EDAD SEX'!AR34</f>
        <v>91339977</v>
      </c>
      <c r="Q105" s="128">
        <f>+'[1]CORREGIDO EDAD SEX'!AU34</f>
        <v>51010462</v>
      </c>
      <c r="R105" s="128">
        <f>+'[1]CORREGIDO EDAD SEX'!AX34</f>
        <v>34141072</v>
      </c>
      <c r="S105" s="128">
        <f>+'[1]CORREGIDO EDAD SEX'!BA34</f>
        <v>23482395</v>
      </c>
      <c r="T105" s="128">
        <f>+'[1]CORREGIDO EDAD SEX'!BD34</f>
        <v>11977863</v>
      </c>
      <c r="U105" s="128">
        <f>+'[1]CORREGIDO EDAD SEX'!BG34</f>
        <v>7310665</v>
      </c>
      <c r="V105" s="128">
        <f>+'[1]CORREGIDO EDAD SEX'!BJ34</f>
        <v>0</v>
      </c>
      <c r="W105" s="128">
        <f t="shared" si="15"/>
        <v>1427598075</v>
      </c>
    </row>
    <row r="106" spans="1:23" ht="11.25">
      <c r="A106" s="180"/>
      <c r="B106" s="165"/>
      <c r="C106" s="48" t="s">
        <v>62</v>
      </c>
      <c r="D106" s="128">
        <f>+'[1]CORREGIDO EDAD SEX'!H35</f>
        <v>81668431</v>
      </c>
      <c r="E106" s="128">
        <f>+'[1]CORREGIDO EDAD SEX'!K35</f>
        <v>13242304</v>
      </c>
      <c r="F106" s="128">
        <f>+'[1]CORREGIDO EDAD SEX'!N35</f>
        <v>10529544</v>
      </c>
      <c r="G106" s="128">
        <f>+'[1]CORREGIDO EDAD SEX'!Q35</f>
        <v>38091596</v>
      </c>
      <c r="H106" s="128">
        <f>+'[1]CORREGIDO EDAD SEX'!T35</f>
        <v>66191175</v>
      </c>
      <c r="I106" s="128">
        <f>+'[1]CORREGIDO EDAD SEX'!W35</f>
        <v>66016026</v>
      </c>
      <c r="J106" s="128">
        <f>+'[1]CORREGIDO EDAD SEX'!Z35</f>
        <v>95699072</v>
      </c>
      <c r="K106" s="128">
        <f>+'[1]CORREGIDO EDAD SEX'!AC35</f>
        <v>126566417</v>
      </c>
      <c r="L106" s="128">
        <f>+'[1]CORREGIDO EDAD SEX'!AF35</f>
        <v>152931753</v>
      </c>
      <c r="M106" s="128">
        <f>+'[1]CORREGIDO EDAD SEX'!AI35</f>
        <v>195228291</v>
      </c>
      <c r="N106" s="128">
        <f>+'[1]CORREGIDO EDAD SEX'!AL35</f>
        <v>198488355</v>
      </c>
      <c r="O106" s="128">
        <f>+'[1]CORREGIDO EDAD SEX'!AO35</f>
        <v>170996282</v>
      </c>
      <c r="P106" s="128">
        <f>+'[1]CORREGIDO EDAD SEX'!AR35</f>
        <v>182708883</v>
      </c>
      <c r="Q106" s="128">
        <f>+'[1]CORREGIDO EDAD SEX'!AU35</f>
        <v>105233878</v>
      </c>
      <c r="R106" s="128">
        <f>+'[1]CORREGIDO EDAD SEX'!AX35</f>
        <v>61292569</v>
      </c>
      <c r="S106" s="128">
        <f>+'[1]CORREGIDO EDAD SEX'!BA35</f>
        <v>61503147</v>
      </c>
      <c r="T106" s="128">
        <f>+'[1]CORREGIDO EDAD SEX'!BD35</f>
        <v>21929914</v>
      </c>
      <c r="U106" s="128">
        <f>+'[1]CORREGIDO EDAD SEX'!BG35</f>
        <v>8584684</v>
      </c>
      <c r="V106" s="128">
        <f>+'[1]CORREGIDO EDAD SEX'!BJ35</f>
        <v>0</v>
      </c>
      <c r="W106" s="128">
        <f t="shared" si="15"/>
        <v>1656902321</v>
      </c>
    </row>
    <row r="107" spans="1:23" ht="11.25">
      <c r="A107" s="180"/>
      <c r="B107" s="165"/>
      <c r="C107" s="48" t="s">
        <v>63</v>
      </c>
      <c r="D107" s="128">
        <f>+'[1]CORREGIDO EDAD SEX'!H36</f>
        <v>11639211</v>
      </c>
      <c r="E107" s="128">
        <f>+'[1]CORREGIDO EDAD SEX'!K36</f>
        <v>9139001</v>
      </c>
      <c r="F107" s="128">
        <f>+'[1]CORREGIDO EDAD SEX'!N36</f>
        <v>5417945</v>
      </c>
      <c r="G107" s="128">
        <f>+'[1]CORREGIDO EDAD SEX'!Q36</f>
        <v>11516066</v>
      </c>
      <c r="H107" s="128">
        <f>+'[1]CORREGIDO EDAD SEX'!T36</f>
        <v>6779791</v>
      </c>
      <c r="I107" s="128">
        <f>+'[1]CORREGIDO EDAD SEX'!W36</f>
        <v>5721233</v>
      </c>
      <c r="J107" s="128">
        <f>+'[1]CORREGIDO EDAD SEX'!Z36</f>
        <v>10398064</v>
      </c>
      <c r="K107" s="128">
        <f>+'[1]CORREGIDO EDAD SEX'!AC36</f>
        <v>14633736</v>
      </c>
      <c r="L107" s="128">
        <f>+'[1]CORREGIDO EDAD SEX'!AF36</f>
        <v>22104230</v>
      </c>
      <c r="M107" s="128">
        <f>+'[1]CORREGIDO EDAD SEX'!AI36</f>
        <v>27456692</v>
      </c>
      <c r="N107" s="128">
        <f>+'[1]CORREGIDO EDAD SEX'!AL36</f>
        <v>30336685</v>
      </c>
      <c r="O107" s="128">
        <f>+'[1]CORREGIDO EDAD SEX'!AO36</f>
        <v>20807192</v>
      </c>
      <c r="P107" s="128">
        <f>+'[1]CORREGIDO EDAD SEX'!AR36</f>
        <v>21978896</v>
      </c>
      <c r="Q107" s="128">
        <f>+'[1]CORREGIDO EDAD SEX'!AU36</f>
        <v>17573972</v>
      </c>
      <c r="R107" s="128">
        <f>+'[1]CORREGIDO EDAD SEX'!AX36</f>
        <v>11525405</v>
      </c>
      <c r="S107" s="128">
        <f>+'[1]CORREGIDO EDAD SEX'!BA36</f>
        <v>14153024</v>
      </c>
      <c r="T107" s="128">
        <f>+'[1]CORREGIDO EDAD SEX'!BD36</f>
        <v>2891543</v>
      </c>
      <c r="U107" s="128">
        <f>+'[1]CORREGIDO EDAD SEX'!BG36</f>
        <v>1549217</v>
      </c>
      <c r="V107" s="128">
        <f>+'[1]CORREGIDO EDAD SEX'!BJ36</f>
        <v>0</v>
      </c>
      <c r="W107" s="128">
        <f t="shared" si="15"/>
        <v>245621903</v>
      </c>
    </row>
    <row r="108" spans="1:23" ht="11.25">
      <c r="A108" s="180"/>
      <c r="B108" s="165"/>
      <c r="C108" s="48" t="s">
        <v>64</v>
      </c>
      <c r="D108" s="128">
        <f>+'[1]CORREGIDO EDAD SEX'!H37</f>
        <v>196123744</v>
      </c>
      <c r="E108" s="128">
        <f>+'[1]CORREGIDO EDAD SEX'!K37</f>
        <v>184960607</v>
      </c>
      <c r="F108" s="128">
        <f>+'[1]CORREGIDO EDAD SEX'!N37</f>
        <v>272751756</v>
      </c>
      <c r="G108" s="128">
        <f>+'[1]CORREGIDO EDAD SEX'!Q37</f>
        <v>289220839</v>
      </c>
      <c r="H108" s="128">
        <f>+'[1]CORREGIDO EDAD SEX'!T37</f>
        <v>345690978</v>
      </c>
      <c r="I108" s="128">
        <f>+'[1]CORREGIDO EDAD SEX'!W37</f>
        <v>520180415</v>
      </c>
      <c r="J108" s="128">
        <f>+'[1]CORREGIDO EDAD SEX'!Z37</f>
        <v>743119974</v>
      </c>
      <c r="K108" s="128">
        <f>+'[1]CORREGIDO EDAD SEX'!AC37</f>
        <v>728658086</v>
      </c>
      <c r="L108" s="128">
        <f>+'[1]CORREGIDO EDAD SEX'!AF37</f>
        <v>694118281</v>
      </c>
      <c r="M108" s="128">
        <f>+'[1]CORREGIDO EDAD SEX'!AI37</f>
        <v>655297238</v>
      </c>
      <c r="N108" s="128">
        <f>+'[1]CORREGIDO EDAD SEX'!AL37</f>
        <v>657305099</v>
      </c>
      <c r="O108" s="128">
        <f>+'[1]CORREGIDO EDAD SEX'!AO37</f>
        <v>553274006</v>
      </c>
      <c r="P108" s="128">
        <f>+'[1]CORREGIDO EDAD SEX'!AR37</f>
        <v>377377592</v>
      </c>
      <c r="Q108" s="128">
        <f>+'[1]CORREGIDO EDAD SEX'!AU37</f>
        <v>214144921</v>
      </c>
      <c r="R108" s="128">
        <f>+'[1]CORREGIDO EDAD SEX'!AX37</f>
        <v>103763868</v>
      </c>
      <c r="S108" s="128">
        <f>+'[1]CORREGIDO EDAD SEX'!BA37</f>
        <v>74547040</v>
      </c>
      <c r="T108" s="128">
        <f>+'[1]CORREGIDO EDAD SEX'!BD37</f>
        <v>38188973</v>
      </c>
      <c r="U108" s="128">
        <f>+'[1]CORREGIDO EDAD SEX'!BG37</f>
        <v>33266816</v>
      </c>
      <c r="V108" s="128">
        <f>+'[1]CORREGIDO EDAD SEX'!BJ37</f>
        <v>0</v>
      </c>
      <c r="W108" s="128">
        <f t="shared" si="15"/>
        <v>6681990233</v>
      </c>
    </row>
    <row r="109" spans="1:23" ht="11.25">
      <c r="A109" s="180"/>
      <c r="B109" s="165"/>
      <c r="C109" s="48" t="s">
        <v>65</v>
      </c>
      <c r="D109" s="128">
        <f>+'[1]CORREGIDO EDAD SEX'!H38</f>
        <v>3618845</v>
      </c>
      <c r="E109" s="128">
        <f>+'[1]CORREGIDO EDAD SEX'!K38</f>
        <v>1122635</v>
      </c>
      <c r="F109" s="128">
        <f>+'[1]CORREGIDO EDAD SEX'!N38</f>
        <v>3334183</v>
      </c>
      <c r="G109" s="128">
        <f>+'[1]CORREGIDO EDAD SEX'!Q38</f>
        <v>18958829</v>
      </c>
      <c r="H109" s="128">
        <f>+'[1]CORREGIDO EDAD SEX'!T38</f>
        <v>18555506</v>
      </c>
      <c r="I109" s="128">
        <f>+'[1]CORREGIDO EDAD SEX'!W38</f>
        <v>27820948</v>
      </c>
      <c r="J109" s="128">
        <f>+'[1]CORREGIDO EDAD SEX'!Z38</f>
        <v>49829637</v>
      </c>
      <c r="K109" s="128">
        <f>+'[1]CORREGIDO EDAD SEX'!AC38</f>
        <v>37015326</v>
      </c>
      <c r="L109" s="128">
        <f>+'[1]CORREGIDO EDAD SEX'!AF38</f>
        <v>42941430</v>
      </c>
      <c r="M109" s="128">
        <f>+'[1]CORREGIDO EDAD SEX'!AI38</f>
        <v>43716502</v>
      </c>
      <c r="N109" s="128">
        <f>+'[1]CORREGIDO EDAD SEX'!AL38</f>
        <v>41060209</v>
      </c>
      <c r="O109" s="128">
        <f>+'[1]CORREGIDO EDAD SEX'!AO38</f>
        <v>33983880</v>
      </c>
      <c r="P109" s="128">
        <f>+'[1]CORREGIDO EDAD SEX'!AR38</f>
        <v>29813490</v>
      </c>
      <c r="Q109" s="128">
        <f>+'[1]CORREGIDO EDAD SEX'!AU38</f>
        <v>18444603</v>
      </c>
      <c r="R109" s="128">
        <f>+'[1]CORREGIDO EDAD SEX'!AX38</f>
        <v>7430794</v>
      </c>
      <c r="S109" s="128">
        <f>+'[1]CORREGIDO EDAD SEX'!BA38</f>
        <v>6725340</v>
      </c>
      <c r="T109" s="128">
        <f>+'[1]CORREGIDO EDAD SEX'!BD38</f>
        <v>2974796</v>
      </c>
      <c r="U109" s="128">
        <f>+'[1]CORREGIDO EDAD SEX'!BG38</f>
        <v>1801552</v>
      </c>
      <c r="V109" s="128">
        <f>+'[1]CORREGIDO EDAD SEX'!BJ38</f>
        <v>0</v>
      </c>
      <c r="W109" s="128">
        <f t="shared" si="15"/>
        <v>389148505</v>
      </c>
    </row>
    <row r="110" spans="1:23" ht="11.25">
      <c r="A110" s="180"/>
      <c r="B110" s="165"/>
      <c r="C110" s="48" t="s">
        <v>66</v>
      </c>
      <c r="D110" s="128">
        <f>+'[1]CORREGIDO EDAD SEX'!H39</f>
        <v>53923213</v>
      </c>
      <c r="E110" s="128">
        <f>+'[1]CORREGIDO EDAD SEX'!K39</f>
        <v>39589108</v>
      </c>
      <c r="F110" s="128">
        <f>+'[1]CORREGIDO EDAD SEX'!N39</f>
        <v>10699382</v>
      </c>
      <c r="G110" s="128">
        <f>+'[1]CORREGIDO EDAD SEX'!Q39</f>
        <v>27542493</v>
      </c>
      <c r="H110" s="128">
        <f>+'[1]CORREGIDO EDAD SEX'!T39</f>
        <v>27453298</v>
      </c>
      <c r="I110" s="128">
        <f>+'[1]CORREGIDO EDAD SEX'!W39</f>
        <v>70793731</v>
      </c>
      <c r="J110" s="128">
        <f>+'[1]CORREGIDO EDAD SEX'!Z39</f>
        <v>108903986</v>
      </c>
      <c r="K110" s="128">
        <f>+'[1]CORREGIDO EDAD SEX'!AC39</f>
        <v>142484409</v>
      </c>
      <c r="L110" s="128">
        <f>+'[1]CORREGIDO EDAD SEX'!AF39</f>
        <v>136149092</v>
      </c>
      <c r="M110" s="128">
        <f>+'[1]CORREGIDO EDAD SEX'!AI39</f>
        <v>138344263</v>
      </c>
      <c r="N110" s="128">
        <f>+'[1]CORREGIDO EDAD SEX'!AL39</f>
        <v>136719184</v>
      </c>
      <c r="O110" s="128">
        <f>+'[1]CORREGIDO EDAD SEX'!AO39</f>
        <v>115544951</v>
      </c>
      <c r="P110" s="128">
        <f>+'[1]CORREGIDO EDAD SEX'!AR39</f>
        <v>97817164</v>
      </c>
      <c r="Q110" s="128">
        <f>+'[1]CORREGIDO EDAD SEX'!AU39</f>
        <v>58437240</v>
      </c>
      <c r="R110" s="128">
        <f>+'[1]CORREGIDO EDAD SEX'!AX39</f>
        <v>33859730</v>
      </c>
      <c r="S110" s="128">
        <f>+'[1]CORREGIDO EDAD SEX'!BA39</f>
        <v>15927025</v>
      </c>
      <c r="T110" s="128">
        <f>+'[1]CORREGIDO EDAD SEX'!BD39</f>
        <v>10271862</v>
      </c>
      <c r="U110" s="128">
        <f>+'[1]CORREGIDO EDAD SEX'!BG39</f>
        <v>9935153</v>
      </c>
      <c r="V110" s="128">
        <f>+'[1]CORREGIDO EDAD SEX'!BJ39</f>
        <v>0</v>
      </c>
      <c r="W110" s="128">
        <f t="shared" si="15"/>
        <v>1234395284</v>
      </c>
    </row>
    <row r="111" spans="1:23" ht="11.25">
      <c r="A111" s="180"/>
      <c r="B111" s="165"/>
      <c r="C111" s="48" t="s">
        <v>67</v>
      </c>
      <c r="D111" s="128">
        <f>+'[1]CORREGIDO EDAD SEX'!H40</f>
        <v>807287</v>
      </c>
      <c r="E111" s="128">
        <f>+'[1]CORREGIDO EDAD SEX'!K40</f>
        <v>125365</v>
      </c>
      <c r="F111" s="128">
        <f>+'[1]CORREGIDO EDAD SEX'!N40</f>
        <v>2585548</v>
      </c>
      <c r="G111" s="128">
        <f>+'[1]CORREGIDO EDAD SEX'!Q40</f>
        <v>25032333</v>
      </c>
      <c r="H111" s="128">
        <f>+'[1]CORREGIDO EDAD SEX'!T40</f>
        <v>31594655</v>
      </c>
      <c r="I111" s="128">
        <f>+'[1]CORREGIDO EDAD SEX'!W40</f>
        <v>47388052</v>
      </c>
      <c r="J111" s="128">
        <f>+'[1]CORREGIDO EDAD SEX'!Z40</f>
        <v>53769970</v>
      </c>
      <c r="K111" s="128">
        <f>+'[1]CORREGIDO EDAD SEX'!AC40</f>
        <v>79428492</v>
      </c>
      <c r="L111" s="128">
        <f>+'[1]CORREGIDO EDAD SEX'!AF40</f>
        <v>127224355</v>
      </c>
      <c r="M111" s="128">
        <f>+'[1]CORREGIDO EDAD SEX'!AI40</f>
        <v>128621706</v>
      </c>
      <c r="N111" s="128">
        <f>+'[1]CORREGIDO EDAD SEX'!AL40</f>
        <v>113759289</v>
      </c>
      <c r="O111" s="128">
        <f>+'[1]CORREGIDO EDAD SEX'!AO40</f>
        <v>63386369</v>
      </c>
      <c r="P111" s="128">
        <f>+'[1]CORREGIDO EDAD SEX'!AR40</f>
        <v>56899767</v>
      </c>
      <c r="Q111" s="128">
        <f>+'[1]CORREGIDO EDAD SEX'!AU40</f>
        <v>25478014</v>
      </c>
      <c r="R111" s="128">
        <f>+'[1]CORREGIDO EDAD SEX'!AX40</f>
        <v>21604980</v>
      </c>
      <c r="S111" s="128">
        <f>+'[1]CORREGIDO EDAD SEX'!BA40</f>
        <v>5088431</v>
      </c>
      <c r="T111" s="128">
        <f>+'[1]CORREGIDO EDAD SEX'!BD40</f>
        <v>2039626</v>
      </c>
      <c r="U111" s="128">
        <f>+'[1]CORREGIDO EDAD SEX'!BG40</f>
        <v>740132</v>
      </c>
      <c r="V111" s="128">
        <f>+'[1]CORREGIDO EDAD SEX'!BJ40</f>
        <v>0</v>
      </c>
      <c r="W111" s="128">
        <f t="shared" si="15"/>
        <v>785574371</v>
      </c>
    </row>
    <row r="112" spans="1:23" ht="11.25">
      <c r="A112" s="180"/>
      <c r="B112" s="165"/>
      <c r="C112" s="48" t="s">
        <v>68</v>
      </c>
      <c r="D112" s="128">
        <f>+'[1]CORREGIDO EDAD SEX'!H41</f>
        <v>3491470</v>
      </c>
      <c r="E112" s="128">
        <f>+'[1]CORREGIDO EDAD SEX'!K41</f>
        <v>5355323</v>
      </c>
      <c r="F112" s="128">
        <f>+'[1]CORREGIDO EDAD SEX'!N41</f>
        <v>22952343</v>
      </c>
      <c r="G112" s="128">
        <f>+'[1]CORREGIDO EDAD SEX'!Q41</f>
        <v>62668062</v>
      </c>
      <c r="H112" s="128">
        <f>+'[1]CORREGIDO EDAD SEX'!T41</f>
        <v>97676920</v>
      </c>
      <c r="I112" s="128">
        <f>+'[1]CORREGIDO EDAD SEX'!W41</f>
        <v>264154060</v>
      </c>
      <c r="J112" s="128">
        <f>+'[1]CORREGIDO EDAD SEX'!Z41</f>
        <v>598227691</v>
      </c>
      <c r="K112" s="128">
        <f>+'[1]CORREGIDO EDAD SEX'!AC41</f>
        <v>893965083</v>
      </c>
      <c r="L112" s="128">
        <f>+'[1]CORREGIDO EDAD SEX'!AF41</f>
        <v>1247691489</v>
      </c>
      <c r="M112" s="128">
        <f>+'[1]CORREGIDO EDAD SEX'!AI41</f>
        <v>1264887791</v>
      </c>
      <c r="N112" s="128">
        <f>+'[1]CORREGIDO EDAD SEX'!AL41</f>
        <v>748165543</v>
      </c>
      <c r="O112" s="128">
        <f>+'[1]CORREGIDO EDAD SEX'!AO41</f>
        <v>315709033</v>
      </c>
      <c r="P112" s="128">
        <f>+'[1]CORREGIDO EDAD SEX'!AR41</f>
        <v>164741952</v>
      </c>
      <c r="Q112" s="128">
        <f>+'[1]CORREGIDO EDAD SEX'!AU41</f>
        <v>102813252</v>
      </c>
      <c r="R112" s="128">
        <f>+'[1]CORREGIDO EDAD SEX'!AX41</f>
        <v>48132328</v>
      </c>
      <c r="S112" s="128">
        <f>+'[1]CORREGIDO EDAD SEX'!BA41</f>
        <v>29736887</v>
      </c>
      <c r="T112" s="128">
        <f>+'[1]CORREGIDO EDAD SEX'!BD41</f>
        <v>7140250</v>
      </c>
      <c r="U112" s="128">
        <f>+'[1]CORREGIDO EDAD SEX'!BG41</f>
        <v>1719911</v>
      </c>
      <c r="V112" s="128">
        <f>+'[1]CORREGIDO EDAD SEX'!BJ41</f>
        <v>0</v>
      </c>
      <c r="W112" s="128">
        <f t="shared" si="15"/>
        <v>5879229388</v>
      </c>
    </row>
    <row r="113" spans="1:23" ht="11.25">
      <c r="A113" s="180"/>
      <c r="B113" s="165"/>
      <c r="C113" s="48" t="s">
        <v>69</v>
      </c>
      <c r="D113" s="128">
        <f>+'[1]CORREGIDO EDAD SEX'!H42</f>
        <v>232093</v>
      </c>
      <c r="E113" s="128">
        <f>+'[1]CORREGIDO EDAD SEX'!K42</f>
        <v>203191</v>
      </c>
      <c r="F113" s="128">
        <f>+'[1]CORREGIDO EDAD SEX'!N42</f>
        <v>1123076</v>
      </c>
      <c r="G113" s="128">
        <f>+'[1]CORREGIDO EDAD SEX'!Q42</f>
        <v>20306713</v>
      </c>
      <c r="H113" s="128">
        <f>+'[1]CORREGIDO EDAD SEX'!T42</f>
        <v>59128171</v>
      </c>
      <c r="I113" s="128">
        <f>+'[1]CORREGIDO EDAD SEX'!W42</f>
        <v>166032181</v>
      </c>
      <c r="J113" s="128">
        <f>+'[1]CORREGIDO EDAD SEX'!Z42</f>
        <v>302494067</v>
      </c>
      <c r="K113" s="128">
        <f>+'[1]CORREGIDO EDAD SEX'!AC42</f>
        <v>295620054</v>
      </c>
      <c r="L113" s="128">
        <f>+'[1]CORREGIDO EDAD SEX'!AF42</f>
        <v>185340459</v>
      </c>
      <c r="M113" s="128">
        <f>+'[1]CORREGIDO EDAD SEX'!AI42</f>
        <v>98928997</v>
      </c>
      <c r="N113" s="128">
        <f>+'[1]CORREGIDO EDAD SEX'!AL42</f>
        <v>69672160</v>
      </c>
      <c r="O113" s="128">
        <f>+'[1]CORREGIDO EDAD SEX'!AO42</f>
        <v>36764474</v>
      </c>
      <c r="P113" s="128">
        <f>+'[1]CORREGIDO EDAD SEX'!AR42</f>
        <v>19151068</v>
      </c>
      <c r="Q113" s="128">
        <f>+'[1]CORREGIDO EDAD SEX'!AU42</f>
        <v>9666747</v>
      </c>
      <c r="R113" s="128">
        <f>+'[1]CORREGIDO EDAD SEX'!AX42</f>
        <v>3626609</v>
      </c>
      <c r="S113" s="128">
        <f>+'[1]CORREGIDO EDAD SEX'!BA42</f>
        <v>3367502</v>
      </c>
      <c r="T113" s="128">
        <f>+'[1]CORREGIDO EDAD SEX'!BD42</f>
        <v>545111</v>
      </c>
      <c r="U113" s="128">
        <f>+'[1]CORREGIDO EDAD SEX'!BG42</f>
        <v>151158</v>
      </c>
      <c r="V113" s="128">
        <f>+'[1]CORREGIDO EDAD SEX'!BJ42</f>
        <v>0</v>
      </c>
      <c r="W113" s="128">
        <f t="shared" si="15"/>
        <v>1272353831</v>
      </c>
    </row>
    <row r="114" spans="1:23" ht="11.25">
      <c r="A114" s="180"/>
      <c r="B114" s="165"/>
      <c r="C114" s="48" t="s">
        <v>70</v>
      </c>
      <c r="D114" s="128">
        <f>+'[1]CORREGIDO EDAD SEX'!H43</f>
        <v>0</v>
      </c>
      <c r="E114" s="128">
        <f>+'[1]CORREGIDO EDAD SEX'!K43</f>
        <v>0</v>
      </c>
      <c r="F114" s="128">
        <f>+'[1]CORREGIDO EDAD SEX'!N43</f>
        <v>3917997</v>
      </c>
      <c r="G114" s="128">
        <f>+'[1]CORREGIDO EDAD SEX'!Q43</f>
        <v>193418551</v>
      </c>
      <c r="H114" s="128">
        <f>+'[1]CORREGIDO EDAD SEX'!T43</f>
        <v>547169030</v>
      </c>
      <c r="I114" s="128">
        <f>+'[1]CORREGIDO EDAD SEX'!W43</f>
        <v>1922587767</v>
      </c>
      <c r="J114" s="128">
        <f>+'[1]CORREGIDO EDAD SEX'!Z43</f>
        <v>3842418988</v>
      </c>
      <c r="K114" s="128">
        <f>+'[1]CORREGIDO EDAD SEX'!AC43</f>
        <v>2439347144</v>
      </c>
      <c r="L114" s="128">
        <f>+'[1]CORREGIDO EDAD SEX'!AF43</f>
        <v>562641295</v>
      </c>
      <c r="M114" s="128">
        <f>+'[1]CORREGIDO EDAD SEX'!AI43</f>
        <v>43879708</v>
      </c>
      <c r="N114" s="128">
        <f>+'[1]CORREGIDO EDAD SEX'!AL43</f>
        <v>12439227</v>
      </c>
      <c r="O114" s="128">
        <f>+'[1]CORREGIDO EDAD SEX'!AO43</f>
        <v>0</v>
      </c>
      <c r="P114" s="128">
        <f>+'[1]CORREGIDO EDAD SEX'!AR43</f>
        <v>0</v>
      </c>
      <c r="Q114" s="128">
        <f>+'[1]CORREGIDO EDAD SEX'!AU43</f>
        <v>0</v>
      </c>
      <c r="R114" s="128">
        <f>+'[1]CORREGIDO EDAD SEX'!AX43</f>
        <v>0</v>
      </c>
      <c r="S114" s="128">
        <f>+'[1]CORREGIDO EDAD SEX'!BA43</f>
        <v>0</v>
      </c>
      <c r="T114" s="128">
        <f>+'[1]CORREGIDO EDAD SEX'!BD43</f>
        <v>0</v>
      </c>
      <c r="U114" s="128">
        <f>+'[1]CORREGIDO EDAD SEX'!BG43</f>
        <v>0</v>
      </c>
      <c r="V114" s="128">
        <f>+'[1]CORREGIDO EDAD SEX'!BJ43</f>
        <v>18379812</v>
      </c>
      <c r="W114" s="128">
        <f t="shared" si="15"/>
        <v>9586199519</v>
      </c>
    </row>
    <row r="115" spans="1:23" ht="11.25">
      <c r="A115" s="180"/>
      <c r="B115" s="165"/>
      <c r="C115" s="48" t="s">
        <v>71</v>
      </c>
      <c r="D115" s="128">
        <f>+'[1]CORREGIDO EDAD SEX'!H44</f>
        <v>55715607</v>
      </c>
      <c r="E115" s="128">
        <f>+'[1]CORREGIDO EDAD SEX'!K44</f>
        <v>67425114</v>
      </c>
      <c r="F115" s="128">
        <f>+'[1]CORREGIDO EDAD SEX'!N44</f>
        <v>150638864</v>
      </c>
      <c r="G115" s="128">
        <f>+'[1]CORREGIDO EDAD SEX'!Q44</f>
        <v>177080471</v>
      </c>
      <c r="H115" s="128">
        <f>+'[1]CORREGIDO EDAD SEX'!T44</f>
        <v>123181864</v>
      </c>
      <c r="I115" s="128">
        <f>+'[1]CORREGIDO EDAD SEX'!W44</f>
        <v>169091623</v>
      </c>
      <c r="J115" s="128">
        <f>+'[1]CORREGIDO EDAD SEX'!Z44</f>
        <v>243194173</v>
      </c>
      <c r="K115" s="128">
        <f>+'[1]CORREGIDO EDAD SEX'!AC44</f>
        <v>261587840</v>
      </c>
      <c r="L115" s="128">
        <f>+'[1]CORREGIDO EDAD SEX'!AF44</f>
        <v>322602749</v>
      </c>
      <c r="M115" s="128">
        <f>+'[1]CORREGIDO EDAD SEX'!AI44</f>
        <v>406791066</v>
      </c>
      <c r="N115" s="128">
        <f>+'[1]CORREGIDO EDAD SEX'!AL44</f>
        <v>462337704</v>
      </c>
      <c r="O115" s="128">
        <f>+'[1]CORREGIDO EDAD SEX'!AO44</f>
        <v>481264336</v>
      </c>
      <c r="P115" s="128">
        <f>+'[1]CORREGIDO EDAD SEX'!AR44</f>
        <v>403421815</v>
      </c>
      <c r="Q115" s="128">
        <f>+'[1]CORREGIDO EDAD SEX'!AU44</f>
        <v>296607240</v>
      </c>
      <c r="R115" s="128">
        <f>+'[1]CORREGIDO EDAD SEX'!AX44</f>
        <v>168244537</v>
      </c>
      <c r="S115" s="128">
        <f>+'[1]CORREGIDO EDAD SEX'!BA44</f>
        <v>137569244</v>
      </c>
      <c r="T115" s="128">
        <f>+'[1]CORREGIDO EDAD SEX'!BD44</f>
        <v>61348325</v>
      </c>
      <c r="U115" s="128">
        <f>+'[1]CORREGIDO EDAD SEX'!BG44</f>
        <v>48943043</v>
      </c>
      <c r="V115" s="128">
        <f>+'[1]CORREGIDO EDAD SEX'!BJ44</f>
        <v>0</v>
      </c>
      <c r="W115" s="128">
        <f t="shared" si="15"/>
        <v>4037045615</v>
      </c>
    </row>
    <row r="116" spans="1:23" ht="11.25">
      <c r="A116" s="180"/>
      <c r="B116" s="166"/>
      <c r="C116" s="120" t="s">
        <v>17</v>
      </c>
      <c r="D116" s="129">
        <f>SUM(D100:D115)</f>
        <v>959871287</v>
      </c>
      <c r="E116" s="129">
        <f aca="true" t="shared" si="16" ref="E116:W116">SUM(E100:E115)</f>
        <v>882486266</v>
      </c>
      <c r="F116" s="129">
        <f t="shared" si="16"/>
        <v>758204624</v>
      </c>
      <c r="G116" s="129">
        <f t="shared" si="16"/>
        <v>1384597918</v>
      </c>
      <c r="H116" s="129">
        <f t="shared" si="16"/>
        <v>1976674493</v>
      </c>
      <c r="I116" s="129">
        <f t="shared" si="16"/>
        <v>4168711290</v>
      </c>
      <c r="J116" s="129">
        <f t="shared" si="16"/>
        <v>7164451865</v>
      </c>
      <c r="K116" s="129">
        <f t="shared" si="16"/>
        <v>6125058785</v>
      </c>
      <c r="L116" s="129">
        <f t="shared" si="16"/>
        <v>4596799004</v>
      </c>
      <c r="M116" s="129">
        <f t="shared" si="16"/>
        <v>4188220881</v>
      </c>
      <c r="N116" s="129">
        <f t="shared" si="16"/>
        <v>3658886188</v>
      </c>
      <c r="O116" s="129">
        <f t="shared" si="16"/>
        <v>2815377844</v>
      </c>
      <c r="P116" s="129">
        <f t="shared" si="16"/>
        <v>2201310112</v>
      </c>
      <c r="Q116" s="129">
        <f t="shared" si="16"/>
        <v>1337242782</v>
      </c>
      <c r="R116" s="129">
        <f t="shared" si="16"/>
        <v>863288091</v>
      </c>
      <c r="S116" s="129">
        <f t="shared" si="16"/>
        <v>662350572</v>
      </c>
      <c r="T116" s="129">
        <f t="shared" si="16"/>
        <v>315216928</v>
      </c>
      <c r="U116" s="129">
        <f t="shared" si="16"/>
        <v>191627778</v>
      </c>
      <c r="V116" s="129">
        <f t="shared" si="16"/>
        <v>18379812</v>
      </c>
      <c r="W116" s="129">
        <f t="shared" si="16"/>
        <v>44268756520</v>
      </c>
    </row>
    <row r="117" spans="1:23" ht="11.25">
      <c r="A117" s="180"/>
      <c r="B117" s="164" t="s">
        <v>36</v>
      </c>
      <c r="C117" s="123" t="s">
        <v>124</v>
      </c>
      <c r="D117" s="128">
        <f>+'[1]CORREGIDO EDAD SEX'!H46</f>
        <v>29807608</v>
      </c>
      <c r="E117" s="128">
        <f>+'[1]CORREGIDO EDAD SEX'!K46</f>
        <v>16646697</v>
      </c>
      <c r="F117" s="128">
        <f>+'[1]CORREGIDO EDAD SEX'!N46</f>
        <v>12321728</v>
      </c>
      <c r="G117" s="128">
        <f>+'[1]CORREGIDO EDAD SEX'!Q46</f>
        <v>11922922</v>
      </c>
      <c r="H117" s="128">
        <f>+'[1]CORREGIDO EDAD SEX'!T46</f>
        <v>11297718</v>
      </c>
      <c r="I117" s="128">
        <f>+'[1]CORREGIDO EDAD SEX'!W46</f>
        <v>22895020</v>
      </c>
      <c r="J117" s="128">
        <f>+'[1]CORREGIDO EDAD SEX'!Z46</f>
        <v>31911235</v>
      </c>
      <c r="K117" s="128">
        <f>+'[1]CORREGIDO EDAD SEX'!AC46</f>
        <v>31516247</v>
      </c>
      <c r="L117" s="128">
        <f>+'[1]CORREGIDO EDAD SEX'!AF46</f>
        <v>27908743</v>
      </c>
      <c r="M117" s="128">
        <f>+'[1]CORREGIDO EDAD SEX'!AI46</f>
        <v>29454944</v>
      </c>
      <c r="N117" s="128">
        <f>+'[1]CORREGIDO EDAD SEX'!AL46</f>
        <v>24776536</v>
      </c>
      <c r="O117" s="128">
        <f>+'[1]CORREGIDO EDAD SEX'!AO46</f>
        <v>22670004</v>
      </c>
      <c r="P117" s="128">
        <f>+'[1]CORREGIDO EDAD SEX'!AR46</f>
        <v>16582022</v>
      </c>
      <c r="Q117" s="128">
        <f>+'[1]CORREGIDO EDAD SEX'!AU46</f>
        <v>12621112</v>
      </c>
      <c r="R117" s="128">
        <f>+'[1]CORREGIDO EDAD SEX'!AX46</f>
        <v>6415169</v>
      </c>
      <c r="S117" s="128">
        <f>+'[1]CORREGIDO EDAD SEX'!BA46</f>
        <v>6082982</v>
      </c>
      <c r="T117" s="128">
        <f>+'[1]CORREGIDO EDAD SEX'!BD46</f>
        <v>2649540</v>
      </c>
      <c r="U117" s="128">
        <f>+'[1]CORREGIDO EDAD SEX'!BG46</f>
        <v>2047896</v>
      </c>
      <c r="V117" s="128">
        <f>+'[1]CORREGIDO EDAD SEX'!BJ46</f>
        <v>0</v>
      </c>
      <c r="W117" s="128">
        <f aca="true" t="shared" si="17" ref="W117:W124">SUM(D117:V117)</f>
        <v>319528123</v>
      </c>
    </row>
    <row r="118" spans="1:23" ht="11.25">
      <c r="A118" s="180"/>
      <c r="B118" s="165"/>
      <c r="C118" s="48" t="s">
        <v>72</v>
      </c>
      <c r="D118" s="128">
        <f>+'[1]CORREGIDO EDAD SEX'!H47</f>
        <v>6740996611</v>
      </c>
      <c r="E118" s="128">
        <f>+'[1]CORREGIDO EDAD SEX'!K47</f>
        <v>1301074051</v>
      </c>
      <c r="F118" s="128">
        <f>+'[1]CORREGIDO EDAD SEX'!N47</f>
        <v>1038573578</v>
      </c>
      <c r="G118" s="128">
        <f>+'[1]CORREGIDO EDAD SEX'!Q47</f>
        <v>1463417791</v>
      </c>
      <c r="H118" s="128">
        <f>+'[1]CORREGIDO EDAD SEX'!T47</f>
        <v>1798633938</v>
      </c>
      <c r="I118" s="128">
        <f>+'[1]CORREGIDO EDAD SEX'!W47</f>
        <v>4463428314</v>
      </c>
      <c r="J118" s="128">
        <f>+'[1]CORREGIDO EDAD SEX'!Z47</f>
        <v>7916820043</v>
      </c>
      <c r="K118" s="128">
        <f>+'[1]CORREGIDO EDAD SEX'!AC47</f>
        <v>6080026771</v>
      </c>
      <c r="L118" s="128">
        <f>+'[1]CORREGIDO EDAD SEX'!AF47</f>
        <v>3597625781</v>
      </c>
      <c r="M118" s="128">
        <f>+'[1]CORREGIDO EDAD SEX'!AI47</f>
        <v>3087089530</v>
      </c>
      <c r="N118" s="128">
        <f>+'[1]CORREGIDO EDAD SEX'!AL47</f>
        <v>3012720276</v>
      </c>
      <c r="O118" s="128">
        <f>+'[1]CORREGIDO EDAD SEX'!AO47</f>
        <v>2557822410</v>
      </c>
      <c r="P118" s="128">
        <f>+'[1]CORREGIDO EDAD SEX'!AR47</f>
        <v>2307452849</v>
      </c>
      <c r="Q118" s="128">
        <f>+'[1]CORREGIDO EDAD SEX'!AU47</f>
        <v>1684317241</v>
      </c>
      <c r="R118" s="128">
        <f>+'[1]CORREGIDO EDAD SEX'!AX47</f>
        <v>1419455603</v>
      </c>
      <c r="S118" s="128">
        <f>+'[1]CORREGIDO EDAD SEX'!BA47</f>
        <v>1175866041</v>
      </c>
      <c r="T118" s="128">
        <f>+'[1]CORREGIDO EDAD SEX'!BD47</f>
        <v>908037654</v>
      </c>
      <c r="U118" s="128">
        <f>+'[1]CORREGIDO EDAD SEX'!BG47</f>
        <v>915178892</v>
      </c>
      <c r="V118" s="128">
        <f>+'[1]CORREGIDO EDAD SEX'!BJ47</f>
        <v>0</v>
      </c>
      <c r="W118" s="128">
        <f t="shared" si="17"/>
        <v>51468537374</v>
      </c>
    </row>
    <row r="119" spans="1:23" ht="11.25">
      <c r="A119" s="180"/>
      <c r="B119" s="165"/>
      <c r="C119" s="48" t="s">
        <v>73</v>
      </c>
      <c r="D119" s="128">
        <f>+'[1]CORREGIDO EDAD SEX'!H48</f>
        <v>558330496</v>
      </c>
      <c r="E119" s="128">
        <f>+'[1]CORREGIDO EDAD SEX'!K48</f>
        <v>507403133</v>
      </c>
      <c r="F119" s="128">
        <f>+'[1]CORREGIDO EDAD SEX'!N48</f>
        <v>492559308</v>
      </c>
      <c r="G119" s="128">
        <f>+'[1]CORREGIDO EDAD SEX'!Q48</f>
        <v>922533114</v>
      </c>
      <c r="H119" s="128">
        <f>+'[1]CORREGIDO EDAD SEX'!T48</f>
        <v>1299134556</v>
      </c>
      <c r="I119" s="128">
        <f>+'[1]CORREGIDO EDAD SEX'!W48</f>
        <v>2681703335</v>
      </c>
      <c r="J119" s="128">
        <f>+'[1]CORREGIDO EDAD SEX'!Z48</f>
        <v>4434608391</v>
      </c>
      <c r="K119" s="128">
        <f>+'[1]CORREGIDO EDAD SEX'!AC48</f>
        <v>3726739557</v>
      </c>
      <c r="L119" s="128">
        <f>+'[1]CORREGIDO EDAD SEX'!AF48</f>
        <v>2720450892</v>
      </c>
      <c r="M119" s="128">
        <f>+'[1]CORREGIDO EDAD SEX'!AI48</f>
        <v>2398491865</v>
      </c>
      <c r="N119" s="128">
        <f>+'[1]CORREGIDO EDAD SEX'!AL48</f>
        <v>2151477853</v>
      </c>
      <c r="O119" s="128">
        <f>+'[1]CORREGIDO EDAD SEX'!AO48</f>
        <v>1718262438</v>
      </c>
      <c r="P119" s="128">
        <f>+'[1]CORREGIDO EDAD SEX'!AR48</f>
        <v>1359877406</v>
      </c>
      <c r="Q119" s="128">
        <f>+'[1]CORREGIDO EDAD SEX'!AU48</f>
        <v>839415332</v>
      </c>
      <c r="R119" s="128">
        <f>+'[1]CORREGIDO EDAD SEX'!AX48</f>
        <v>537381895</v>
      </c>
      <c r="S119" s="128">
        <f>+'[1]CORREGIDO EDAD SEX'!BA48</f>
        <v>417615133</v>
      </c>
      <c r="T119" s="128">
        <f>+'[1]CORREGIDO EDAD SEX'!BD48</f>
        <v>215706124</v>
      </c>
      <c r="U119" s="128">
        <f>+'[1]CORREGIDO EDAD SEX'!BG48</f>
        <v>129732805</v>
      </c>
      <c r="V119" s="128">
        <f>+'[1]CORREGIDO EDAD SEX'!BJ48</f>
        <v>0</v>
      </c>
      <c r="W119" s="128">
        <f t="shared" si="17"/>
        <v>27111423633</v>
      </c>
    </row>
    <row r="120" spans="1:23" ht="11.25">
      <c r="A120" s="180"/>
      <c r="B120" s="165"/>
      <c r="C120" s="48" t="s">
        <v>74</v>
      </c>
      <c r="D120" s="128">
        <f>+'[1]CORREGIDO EDAD SEX'!H49</f>
        <v>31673611</v>
      </c>
      <c r="E120" s="128">
        <f>+'[1]CORREGIDO EDAD SEX'!K49</f>
        <v>37364296</v>
      </c>
      <c r="F120" s="128">
        <f>+'[1]CORREGIDO EDAD SEX'!N49</f>
        <v>68248547</v>
      </c>
      <c r="G120" s="128">
        <f>+'[1]CORREGIDO EDAD SEX'!Q49</f>
        <v>62392368</v>
      </c>
      <c r="H120" s="128">
        <f>+'[1]CORREGIDO EDAD SEX'!T49</f>
        <v>40499014</v>
      </c>
      <c r="I120" s="128">
        <f>+'[1]CORREGIDO EDAD SEX'!W49</f>
        <v>41046673</v>
      </c>
      <c r="J120" s="128">
        <f>+'[1]CORREGIDO EDAD SEX'!Z49</f>
        <v>66714145</v>
      </c>
      <c r="K120" s="128">
        <f>+'[1]CORREGIDO EDAD SEX'!AC49</f>
        <v>82263519</v>
      </c>
      <c r="L120" s="128">
        <f>+'[1]CORREGIDO EDAD SEX'!AF49</f>
        <v>130118210</v>
      </c>
      <c r="M120" s="128">
        <f>+'[1]CORREGIDO EDAD SEX'!AI49</f>
        <v>136216710</v>
      </c>
      <c r="N120" s="128">
        <f>+'[1]CORREGIDO EDAD SEX'!AL49</f>
        <v>157273917</v>
      </c>
      <c r="O120" s="128">
        <f>+'[1]CORREGIDO EDAD SEX'!AO49</f>
        <v>160181134</v>
      </c>
      <c r="P120" s="128">
        <f>+'[1]CORREGIDO EDAD SEX'!AR49</f>
        <v>145959034</v>
      </c>
      <c r="Q120" s="128">
        <f>+'[1]CORREGIDO EDAD SEX'!AU49</f>
        <v>106678020</v>
      </c>
      <c r="R120" s="128">
        <f>+'[1]CORREGIDO EDAD SEX'!AX49</f>
        <v>103885703</v>
      </c>
      <c r="S120" s="128">
        <f>+'[1]CORREGIDO EDAD SEX'!BA49</f>
        <v>83334436</v>
      </c>
      <c r="T120" s="128">
        <f>+'[1]CORREGIDO EDAD SEX'!BD49</f>
        <v>45727690</v>
      </c>
      <c r="U120" s="128">
        <f>+'[1]CORREGIDO EDAD SEX'!BG49</f>
        <v>28882778</v>
      </c>
      <c r="V120" s="128">
        <f>+'[1]CORREGIDO EDAD SEX'!BJ49</f>
        <v>0</v>
      </c>
      <c r="W120" s="128">
        <f t="shared" si="17"/>
        <v>1528459805</v>
      </c>
    </row>
    <row r="121" spans="1:23" ht="11.25">
      <c r="A121" s="180"/>
      <c r="B121" s="165"/>
      <c r="C121" s="48" t="s">
        <v>75</v>
      </c>
      <c r="D121" s="128">
        <f>+'[1]CORREGIDO EDAD SEX'!H50</f>
        <v>2170503</v>
      </c>
      <c r="E121" s="128">
        <f>+'[1]CORREGIDO EDAD SEX'!K50</f>
        <v>21383684</v>
      </c>
      <c r="F121" s="128">
        <f>+'[1]CORREGIDO EDAD SEX'!N50</f>
        <v>39381860</v>
      </c>
      <c r="G121" s="128">
        <f>+'[1]CORREGIDO EDAD SEX'!Q50</f>
        <v>58375351</v>
      </c>
      <c r="H121" s="128">
        <f>+'[1]CORREGIDO EDAD SEX'!T50</f>
        <v>58413269</v>
      </c>
      <c r="I121" s="128">
        <f>+'[1]CORREGIDO EDAD SEX'!W50</f>
        <v>86358064</v>
      </c>
      <c r="J121" s="128">
        <f>+'[1]CORREGIDO EDAD SEX'!Z50</f>
        <v>98126857</v>
      </c>
      <c r="K121" s="128">
        <f>+'[1]CORREGIDO EDAD SEX'!AC50</f>
        <v>82460270</v>
      </c>
      <c r="L121" s="128">
        <f>+'[1]CORREGIDO EDAD SEX'!AF50</f>
        <v>93279255</v>
      </c>
      <c r="M121" s="128">
        <f>+'[1]CORREGIDO EDAD SEX'!AI50</f>
        <v>137442744</v>
      </c>
      <c r="N121" s="128">
        <f>+'[1]CORREGIDO EDAD SEX'!AL50</f>
        <v>142902585</v>
      </c>
      <c r="O121" s="128">
        <f>+'[1]CORREGIDO EDAD SEX'!AO50</f>
        <v>133579693</v>
      </c>
      <c r="P121" s="128">
        <f>+'[1]CORREGIDO EDAD SEX'!AR50</f>
        <v>99915313</v>
      </c>
      <c r="Q121" s="128">
        <f>+'[1]CORREGIDO EDAD SEX'!AU50</f>
        <v>53434482</v>
      </c>
      <c r="R121" s="128">
        <f>+'[1]CORREGIDO EDAD SEX'!AX50</f>
        <v>30896230</v>
      </c>
      <c r="S121" s="128">
        <f>+'[1]CORREGIDO EDAD SEX'!BA50</f>
        <v>18619412</v>
      </c>
      <c r="T121" s="128">
        <f>+'[1]CORREGIDO EDAD SEX'!BD50</f>
        <v>9694087</v>
      </c>
      <c r="U121" s="128">
        <f>+'[1]CORREGIDO EDAD SEX'!BG50</f>
        <v>4920420</v>
      </c>
      <c r="V121" s="128">
        <f>+'[1]CORREGIDO EDAD SEX'!BJ50</f>
        <v>0</v>
      </c>
      <c r="W121" s="128">
        <f t="shared" si="17"/>
        <v>1171354079</v>
      </c>
    </row>
    <row r="122" spans="1:23" ht="11.25">
      <c r="A122" s="180"/>
      <c r="B122" s="165"/>
      <c r="C122" s="48" t="s">
        <v>76</v>
      </c>
      <c r="D122" s="128">
        <f>+'[1]CORREGIDO EDAD SEX'!H51</f>
        <v>1061059</v>
      </c>
      <c r="E122" s="128">
        <f>+'[1]CORREGIDO EDAD SEX'!K51</f>
        <v>1406592</v>
      </c>
      <c r="F122" s="128">
        <f>+'[1]CORREGIDO EDAD SEX'!N51</f>
        <v>2739360</v>
      </c>
      <c r="G122" s="128">
        <f>+'[1]CORREGIDO EDAD SEX'!Q51</f>
        <v>1455408</v>
      </c>
      <c r="H122" s="128">
        <f>+'[1]CORREGIDO EDAD SEX'!T51</f>
        <v>532015</v>
      </c>
      <c r="I122" s="128">
        <f>+'[1]CORREGIDO EDAD SEX'!W51</f>
        <v>1325288</v>
      </c>
      <c r="J122" s="128">
        <f>+'[1]CORREGIDO EDAD SEX'!Z51</f>
        <v>1463114</v>
      </c>
      <c r="K122" s="128">
        <f>+'[1]CORREGIDO EDAD SEX'!AC51</f>
        <v>1039424</v>
      </c>
      <c r="L122" s="128">
        <f>+'[1]CORREGIDO EDAD SEX'!AF51</f>
        <v>2978306</v>
      </c>
      <c r="M122" s="128">
        <f>+'[1]CORREGIDO EDAD SEX'!AI51</f>
        <v>4816359</v>
      </c>
      <c r="N122" s="128">
        <f>+'[1]CORREGIDO EDAD SEX'!AL51</f>
        <v>5798612</v>
      </c>
      <c r="O122" s="128">
        <f>+'[1]CORREGIDO EDAD SEX'!AO51</f>
        <v>15900321</v>
      </c>
      <c r="P122" s="128">
        <f>+'[1]CORREGIDO EDAD SEX'!AR51</f>
        <v>14488203</v>
      </c>
      <c r="Q122" s="128">
        <f>+'[1]CORREGIDO EDAD SEX'!AU51</f>
        <v>9450034</v>
      </c>
      <c r="R122" s="128">
        <f>+'[1]CORREGIDO EDAD SEX'!AX51</f>
        <v>13122252</v>
      </c>
      <c r="S122" s="128">
        <f>+'[1]CORREGIDO EDAD SEX'!BA51</f>
        <v>15855897</v>
      </c>
      <c r="T122" s="128">
        <f>+'[1]CORREGIDO EDAD SEX'!BD51</f>
        <v>16932746</v>
      </c>
      <c r="U122" s="128">
        <f>+'[1]CORREGIDO EDAD SEX'!BG51</f>
        <v>17537943</v>
      </c>
      <c r="V122" s="128">
        <f>+'[1]CORREGIDO EDAD SEX'!BJ51</f>
        <v>0</v>
      </c>
      <c r="W122" s="128">
        <f t="shared" si="17"/>
        <v>127902933</v>
      </c>
    </row>
    <row r="123" spans="1:23" ht="11.25">
      <c r="A123" s="180"/>
      <c r="B123" s="165"/>
      <c r="C123" s="48" t="s">
        <v>77</v>
      </c>
      <c r="D123" s="128">
        <f>+'[1]CORREGIDO EDAD SEX'!H52</f>
        <v>23310739</v>
      </c>
      <c r="E123" s="128">
        <f>+'[1]CORREGIDO EDAD SEX'!K52</f>
        <v>8565817</v>
      </c>
      <c r="F123" s="128">
        <f>+'[1]CORREGIDO EDAD SEX'!N52</f>
        <v>15204207</v>
      </c>
      <c r="G123" s="128">
        <f>+'[1]CORREGIDO EDAD SEX'!Q52</f>
        <v>15682330</v>
      </c>
      <c r="H123" s="128">
        <f>+'[1]CORREGIDO EDAD SEX'!T52</f>
        <v>4381138</v>
      </c>
      <c r="I123" s="128">
        <f>+'[1]CORREGIDO EDAD SEX'!W52</f>
        <v>4128022</v>
      </c>
      <c r="J123" s="128">
        <f>+'[1]CORREGIDO EDAD SEX'!Z52</f>
        <v>4270448</v>
      </c>
      <c r="K123" s="128">
        <f>+'[1]CORREGIDO EDAD SEX'!AC52</f>
        <v>12585050</v>
      </c>
      <c r="L123" s="128">
        <f>+'[1]CORREGIDO EDAD SEX'!AF52</f>
        <v>12409429</v>
      </c>
      <c r="M123" s="128">
        <f>+'[1]CORREGIDO EDAD SEX'!AI52</f>
        <v>13717596</v>
      </c>
      <c r="N123" s="128">
        <f>+'[1]CORREGIDO EDAD SEX'!AL52</f>
        <v>17719539</v>
      </c>
      <c r="O123" s="128">
        <f>+'[1]CORREGIDO EDAD SEX'!AO52</f>
        <v>13034185</v>
      </c>
      <c r="P123" s="128">
        <f>+'[1]CORREGIDO EDAD SEX'!AR52</f>
        <v>5532885</v>
      </c>
      <c r="Q123" s="128">
        <f>+'[1]CORREGIDO EDAD SEX'!AU52</f>
        <v>6150301</v>
      </c>
      <c r="R123" s="128">
        <f>+'[1]CORREGIDO EDAD SEX'!AX52</f>
        <v>2899382</v>
      </c>
      <c r="S123" s="128">
        <f>+'[1]CORREGIDO EDAD SEX'!BA52</f>
        <v>8772236</v>
      </c>
      <c r="T123" s="128">
        <f>+'[1]CORREGIDO EDAD SEX'!BD52</f>
        <v>3218740</v>
      </c>
      <c r="U123" s="128">
        <f>+'[1]CORREGIDO EDAD SEX'!BG52</f>
        <v>4525194</v>
      </c>
      <c r="V123" s="128">
        <f>+'[1]CORREGIDO EDAD SEX'!BJ52</f>
        <v>0</v>
      </c>
      <c r="W123" s="128">
        <f t="shared" si="17"/>
        <v>176107238</v>
      </c>
    </row>
    <row r="124" spans="1:23" ht="11.25">
      <c r="A124" s="180"/>
      <c r="B124" s="165"/>
      <c r="C124" s="48" t="s">
        <v>97</v>
      </c>
      <c r="D124" s="128">
        <f>+'[1]CORREGIDO EDAD SEX'!H53</f>
        <v>35634</v>
      </c>
      <c r="E124" s="128">
        <f>+'[1]CORREGIDO EDAD SEX'!K53</f>
        <v>3640</v>
      </c>
      <c r="F124" s="128">
        <f>+'[1]CORREGIDO EDAD SEX'!N53</f>
        <v>198070</v>
      </c>
      <c r="G124" s="128">
        <f>+'[1]CORREGIDO EDAD SEX'!Q53</f>
        <v>0</v>
      </c>
      <c r="H124" s="128">
        <f>+'[1]CORREGIDO EDAD SEX'!T53</f>
        <v>39190</v>
      </c>
      <c r="I124" s="128">
        <f>+'[1]CORREGIDO EDAD SEX'!W53</f>
        <v>54400</v>
      </c>
      <c r="J124" s="128">
        <f>+'[1]CORREGIDO EDAD SEX'!Z53</f>
        <v>132515</v>
      </c>
      <c r="K124" s="128">
        <f>+'[1]CORREGIDO EDAD SEX'!AC53</f>
        <v>493573</v>
      </c>
      <c r="L124" s="128">
        <f>+'[1]CORREGIDO EDAD SEX'!AF53</f>
        <v>57400</v>
      </c>
      <c r="M124" s="128">
        <f>+'[1]CORREGIDO EDAD SEX'!AI53</f>
        <v>63403</v>
      </c>
      <c r="N124" s="128">
        <f>+'[1]CORREGIDO EDAD SEX'!AL53</f>
        <v>2230103</v>
      </c>
      <c r="O124" s="128">
        <f>+'[1]CORREGIDO EDAD SEX'!AO53</f>
        <v>1572876</v>
      </c>
      <c r="P124" s="128">
        <f>+'[1]CORREGIDO EDAD SEX'!AR53</f>
        <v>335871</v>
      </c>
      <c r="Q124" s="128">
        <f>+'[1]CORREGIDO EDAD SEX'!AU53</f>
        <v>281301</v>
      </c>
      <c r="R124" s="128">
        <f>+'[1]CORREGIDO EDAD SEX'!AX53</f>
        <v>2770750</v>
      </c>
      <c r="S124" s="128">
        <f>+'[1]CORREGIDO EDAD SEX'!BA53</f>
        <v>1540829</v>
      </c>
      <c r="T124" s="128">
        <f>+'[1]CORREGIDO EDAD SEX'!BD53</f>
        <v>730256</v>
      </c>
      <c r="U124" s="128">
        <f>+'[1]CORREGIDO EDAD SEX'!BG53</f>
        <v>298130</v>
      </c>
      <c r="V124" s="128">
        <f>+'[1]CORREGIDO EDAD SEX'!BJ53</f>
        <v>0</v>
      </c>
      <c r="W124" s="128">
        <f t="shared" si="17"/>
        <v>10837941</v>
      </c>
    </row>
    <row r="125" spans="1:23" ht="11.25">
      <c r="A125" s="180"/>
      <c r="B125" s="166"/>
      <c r="C125" s="120" t="s">
        <v>17</v>
      </c>
      <c r="D125" s="129">
        <f aca="true" t="shared" si="18" ref="D125:W125">SUM(D117:D124)</f>
        <v>7387386261</v>
      </c>
      <c r="E125" s="129">
        <f t="shared" si="18"/>
        <v>1893847910</v>
      </c>
      <c r="F125" s="129">
        <f t="shared" si="18"/>
        <v>1669226658</v>
      </c>
      <c r="G125" s="129">
        <f t="shared" si="18"/>
        <v>2535779284</v>
      </c>
      <c r="H125" s="129">
        <f t="shared" si="18"/>
        <v>3212930838</v>
      </c>
      <c r="I125" s="129">
        <f t="shared" si="18"/>
        <v>7300939116</v>
      </c>
      <c r="J125" s="129">
        <f t="shared" si="18"/>
        <v>12554046748</v>
      </c>
      <c r="K125" s="129">
        <f t="shared" si="18"/>
        <v>10017124411</v>
      </c>
      <c r="L125" s="129">
        <f t="shared" si="18"/>
        <v>6584828016</v>
      </c>
      <c r="M125" s="129">
        <f t="shared" si="18"/>
        <v>5807293151</v>
      </c>
      <c r="N125" s="129">
        <f t="shared" si="18"/>
        <v>5514899421</v>
      </c>
      <c r="O125" s="129">
        <f t="shared" si="18"/>
        <v>4623023061</v>
      </c>
      <c r="P125" s="129">
        <f t="shared" si="18"/>
        <v>3950143583</v>
      </c>
      <c r="Q125" s="129">
        <f t="shared" si="18"/>
        <v>2712347823</v>
      </c>
      <c r="R125" s="129">
        <f t="shared" si="18"/>
        <v>2116826984</v>
      </c>
      <c r="S125" s="129">
        <f t="shared" si="18"/>
        <v>1727686966</v>
      </c>
      <c r="T125" s="129">
        <f t="shared" si="18"/>
        <v>1202696837</v>
      </c>
      <c r="U125" s="129">
        <f t="shared" si="18"/>
        <v>1103124058</v>
      </c>
      <c r="V125" s="129">
        <f t="shared" si="18"/>
        <v>0</v>
      </c>
      <c r="W125" s="129">
        <f t="shared" si="18"/>
        <v>81914151126</v>
      </c>
    </row>
    <row r="126" spans="1:23" ht="11.25">
      <c r="A126" s="180"/>
      <c r="B126" s="164" t="s">
        <v>215</v>
      </c>
      <c r="C126" s="123" t="s">
        <v>210</v>
      </c>
      <c r="D126" s="128">
        <f>+'[1]CORREGIDO EDAD SEX'!H55</f>
        <v>447347141</v>
      </c>
      <c r="E126" s="128">
        <f>+'[1]CORREGIDO EDAD SEX'!K55</f>
        <v>399955514</v>
      </c>
      <c r="F126" s="128">
        <f>+'[1]CORREGIDO EDAD SEX'!N55</f>
        <v>287912283</v>
      </c>
      <c r="G126" s="128">
        <f>+'[1]CORREGIDO EDAD SEX'!Q55</f>
        <v>498376297</v>
      </c>
      <c r="H126" s="128">
        <f>+'[1]CORREGIDO EDAD SEX'!T55</f>
        <v>396071891</v>
      </c>
      <c r="I126" s="128">
        <f>+'[1]CORREGIDO EDAD SEX'!W55</f>
        <v>478893977</v>
      </c>
      <c r="J126" s="128">
        <f>+'[1]CORREGIDO EDAD SEX'!Z55</f>
        <v>774212744</v>
      </c>
      <c r="K126" s="128">
        <f>+'[1]CORREGIDO EDAD SEX'!AC55</f>
        <v>1123572406</v>
      </c>
      <c r="L126" s="128">
        <f>+'[1]CORREGIDO EDAD SEX'!AF55</f>
        <v>1382745282</v>
      </c>
      <c r="M126" s="128">
        <f>+'[1]CORREGIDO EDAD SEX'!AI55</f>
        <v>1516907980</v>
      </c>
      <c r="N126" s="128">
        <f>+'[1]CORREGIDO EDAD SEX'!AL55</f>
        <v>1495201433</v>
      </c>
      <c r="O126" s="128">
        <f>+'[1]CORREGIDO EDAD SEX'!AO55</f>
        <v>1291067218</v>
      </c>
      <c r="P126" s="128">
        <f>+'[1]CORREGIDO EDAD SEX'!AR55</f>
        <v>1152024475</v>
      </c>
      <c r="Q126" s="128">
        <f>+'[1]CORREGIDO EDAD SEX'!AU55</f>
        <v>766823119</v>
      </c>
      <c r="R126" s="128">
        <f>+'[1]CORREGIDO EDAD SEX'!AX55</f>
        <v>543860565</v>
      </c>
      <c r="S126" s="128">
        <f>+'[1]CORREGIDO EDAD SEX'!BA55</f>
        <v>365074137</v>
      </c>
      <c r="T126" s="128">
        <f>+'[1]CORREGIDO EDAD SEX'!BD55</f>
        <v>181442058</v>
      </c>
      <c r="U126" s="128">
        <f>+'[1]CORREGIDO EDAD SEX'!BG55</f>
        <v>123021643</v>
      </c>
      <c r="V126" s="128">
        <f>+'[1]CORREGIDO EDAD SEX'!BJ55</f>
        <v>0</v>
      </c>
      <c r="W126" s="128">
        <f aca="true" t="shared" si="19" ref="W126:W131">SUM(D126:V126)</f>
        <v>13224510163</v>
      </c>
    </row>
    <row r="127" spans="1:23" ht="11.25">
      <c r="A127" s="180"/>
      <c r="B127" s="165"/>
      <c r="C127" s="48" t="s">
        <v>213</v>
      </c>
      <c r="D127" s="128">
        <f>+'[1]CORREGIDO EDAD SEX'!H56</f>
        <v>1226226519</v>
      </c>
      <c r="E127" s="128">
        <f>+'[1]CORREGIDO EDAD SEX'!K56</f>
        <v>481423870</v>
      </c>
      <c r="F127" s="128">
        <f>+'[1]CORREGIDO EDAD SEX'!N56</f>
        <v>507172690</v>
      </c>
      <c r="G127" s="128">
        <f>+'[1]CORREGIDO EDAD SEX'!Q56</f>
        <v>692757293</v>
      </c>
      <c r="H127" s="128">
        <f>+'[1]CORREGIDO EDAD SEX'!T56</f>
        <v>948222533</v>
      </c>
      <c r="I127" s="128">
        <f>+'[1]CORREGIDO EDAD SEX'!W56</f>
        <v>1853133202</v>
      </c>
      <c r="J127" s="128">
        <f>+'[1]CORREGIDO EDAD SEX'!Z56</f>
        <v>2716004364</v>
      </c>
      <c r="K127" s="128">
        <f>+'[1]CORREGIDO EDAD SEX'!AC56</f>
        <v>2463104389</v>
      </c>
      <c r="L127" s="128">
        <f>+'[1]CORREGIDO EDAD SEX'!AF56</f>
        <v>2100318390</v>
      </c>
      <c r="M127" s="128">
        <f>+'[1]CORREGIDO EDAD SEX'!AI56</f>
        <v>1935363469</v>
      </c>
      <c r="N127" s="128">
        <f>+'[1]CORREGIDO EDAD SEX'!AL56</f>
        <v>1727363036</v>
      </c>
      <c r="O127" s="128">
        <f>+'[1]CORREGIDO EDAD SEX'!AO56</f>
        <v>1610160809</v>
      </c>
      <c r="P127" s="128">
        <f>+'[1]CORREGIDO EDAD SEX'!AR56</f>
        <v>1400402457</v>
      </c>
      <c r="Q127" s="128">
        <f>+'[1]CORREGIDO EDAD SEX'!AU56</f>
        <v>931841000</v>
      </c>
      <c r="R127" s="128">
        <f>+'[1]CORREGIDO EDAD SEX'!AX56</f>
        <v>571602255</v>
      </c>
      <c r="S127" s="128">
        <f>+'[1]CORREGIDO EDAD SEX'!BA56</f>
        <v>448178009</v>
      </c>
      <c r="T127" s="128">
        <f>+'[1]CORREGIDO EDAD SEX'!BD56</f>
        <v>269425258</v>
      </c>
      <c r="U127" s="128">
        <f>+'[1]CORREGIDO EDAD SEX'!BG56</f>
        <v>230051023</v>
      </c>
      <c r="V127" s="128">
        <f>+'[1]CORREGIDO EDAD SEX'!BJ56</f>
        <v>0</v>
      </c>
      <c r="W127" s="128">
        <f t="shared" si="19"/>
        <v>22112750566</v>
      </c>
    </row>
    <row r="128" spans="1:23" ht="11.25">
      <c r="A128" s="180"/>
      <c r="B128" s="165"/>
      <c r="C128" s="48" t="s">
        <v>121</v>
      </c>
      <c r="D128" s="128">
        <f>+'[1]CORREGIDO EDAD SEX'!H57</f>
        <v>709176374</v>
      </c>
      <c r="E128" s="128">
        <f>+'[1]CORREGIDO EDAD SEX'!K57</f>
        <v>337841537</v>
      </c>
      <c r="F128" s="128">
        <f>+'[1]CORREGIDO EDAD SEX'!N57</f>
        <v>311221151</v>
      </c>
      <c r="G128" s="128">
        <f>+'[1]CORREGIDO EDAD SEX'!Q57</f>
        <v>630787385</v>
      </c>
      <c r="H128" s="128">
        <f>+'[1]CORREGIDO EDAD SEX'!T57</f>
        <v>768393968</v>
      </c>
      <c r="I128" s="128">
        <f>+'[1]CORREGIDO EDAD SEX'!W57</f>
        <v>1237750513</v>
      </c>
      <c r="J128" s="128">
        <f>+'[1]CORREGIDO EDAD SEX'!Z57</f>
        <v>1646865556</v>
      </c>
      <c r="K128" s="128">
        <f>+'[1]CORREGIDO EDAD SEX'!AC57</f>
        <v>1661955712</v>
      </c>
      <c r="L128" s="128">
        <f>+'[1]CORREGIDO EDAD SEX'!AF57</f>
        <v>1481564445</v>
      </c>
      <c r="M128" s="128">
        <f>+'[1]CORREGIDO EDAD SEX'!AI57</f>
        <v>1484089836</v>
      </c>
      <c r="N128" s="128">
        <f>+'[1]CORREGIDO EDAD SEX'!AL57</f>
        <v>1495052405</v>
      </c>
      <c r="O128" s="128">
        <f>+'[1]CORREGIDO EDAD SEX'!AO57</f>
        <v>1326934533</v>
      </c>
      <c r="P128" s="128">
        <f>+'[1]CORREGIDO EDAD SEX'!AR57</f>
        <v>929606191</v>
      </c>
      <c r="Q128" s="128">
        <f>+'[1]CORREGIDO EDAD SEX'!AU57</f>
        <v>595698639</v>
      </c>
      <c r="R128" s="128">
        <f>+'[1]CORREGIDO EDAD SEX'!AX57</f>
        <v>473260303</v>
      </c>
      <c r="S128" s="128">
        <f>+'[1]CORREGIDO EDAD SEX'!BA57</f>
        <v>458673687</v>
      </c>
      <c r="T128" s="128">
        <f>+'[1]CORREGIDO EDAD SEX'!BD57</f>
        <v>237265819</v>
      </c>
      <c r="U128" s="128">
        <f>+'[1]CORREGIDO EDAD SEX'!BG57</f>
        <v>217637643</v>
      </c>
      <c r="V128" s="128">
        <f>+'[1]CORREGIDO EDAD SEX'!BJ57</f>
        <v>0</v>
      </c>
      <c r="W128" s="128">
        <f t="shared" si="19"/>
        <v>16003775697</v>
      </c>
    </row>
    <row r="129" spans="1:23" ht="11.25">
      <c r="A129" s="180"/>
      <c r="B129" s="165"/>
      <c r="C129" s="48" t="s">
        <v>78</v>
      </c>
      <c r="D129" s="128">
        <f>+'[1]CORREGIDO EDAD SEX'!H58</f>
        <v>23089866</v>
      </c>
      <c r="E129" s="128">
        <f>+'[1]CORREGIDO EDAD SEX'!K58</f>
        <v>183136339</v>
      </c>
      <c r="F129" s="128">
        <f>+'[1]CORREGIDO EDAD SEX'!N58</f>
        <v>542596349</v>
      </c>
      <c r="G129" s="128">
        <f>+'[1]CORREGIDO EDAD SEX'!Q58</f>
        <v>543537825</v>
      </c>
      <c r="H129" s="128">
        <f>+'[1]CORREGIDO EDAD SEX'!T58</f>
        <v>307215165</v>
      </c>
      <c r="I129" s="128">
        <f>+'[1]CORREGIDO EDAD SEX'!W58</f>
        <v>301681868</v>
      </c>
      <c r="J129" s="128">
        <f>+'[1]CORREGIDO EDAD SEX'!Z58</f>
        <v>281938628</v>
      </c>
      <c r="K129" s="128">
        <f>+'[1]CORREGIDO EDAD SEX'!AC58</f>
        <v>291211316</v>
      </c>
      <c r="L129" s="128">
        <f>+'[1]CORREGIDO EDAD SEX'!AF58</f>
        <v>345805336</v>
      </c>
      <c r="M129" s="128">
        <f>+'[1]CORREGIDO EDAD SEX'!AI58</f>
        <v>361686106</v>
      </c>
      <c r="N129" s="128">
        <f>+'[1]CORREGIDO EDAD SEX'!AL58</f>
        <v>339525663</v>
      </c>
      <c r="O129" s="128">
        <f>+'[1]CORREGIDO EDAD SEX'!AO58</f>
        <v>287698805</v>
      </c>
      <c r="P129" s="128">
        <f>+'[1]CORREGIDO EDAD SEX'!AR58</f>
        <v>197731586</v>
      </c>
      <c r="Q129" s="128">
        <f>+'[1]CORREGIDO EDAD SEX'!AU58</f>
        <v>102997470</v>
      </c>
      <c r="R129" s="128">
        <f>+'[1]CORREGIDO EDAD SEX'!AX58</f>
        <v>52552296</v>
      </c>
      <c r="S129" s="128">
        <f>+'[1]CORREGIDO EDAD SEX'!BA58</f>
        <v>34960009</v>
      </c>
      <c r="T129" s="128">
        <f>+'[1]CORREGIDO EDAD SEX'!BD58</f>
        <v>14697231</v>
      </c>
      <c r="U129" s="128">
        <f>+'[1]CORREGIDO EDAD SEX'!BG58</f>
        <v>6668749</v>
      </c>
      <c r="V129" s="128">
        <f>+'[1]CORREGIDO EDAD SEX'!BJ58</f>
        <v>0</v>
      </c>
      <c r="W129" s="128">
        <f t="shared" si="19"/>
        <v>4218730607</v>
      </c>
    </row>
    <row r="130" spans="1:23" ht="11.25">
      <c r="A130" s="180"/>
      <c r="B130" s="165"/>
      <c r="C130" s="48" t="s">
        <v>211</v>
      </c>
      <c r="D130" s="128">
        <f>+'[1]CORREGIDO EDAD SEX'!H59</f>
        <v>5835205</v>
      </c>
      <c r="E130" s="128">
        <f>+'[1]CORREGIDO EDAD SEX'!K59</f>
        <v>8869134</v>
      </c>
      <c r="F130" s="128">
        <f>+'[1]CORREGIDO EDAD SEX'!N59</f>
        <v>10903767</v>
      </c>
      <c r="G130" s="128">
        <f>+'[1]CORREGIDO EDAD SEX'!Q59</f>
        <v>2166927</v>
      </c>
      <c r="H130" s="128">
        <f>+'[1]CORREGIDO EDAD SEX'!T59</f>
        <v>46716698</v>
      </c>
      <c r="I130" s="128">
        <f>+'[1]CORREGIDO EDAD SEX'!W59</f>
        <v>4454125</v>
      </c>
      <c r="J130" s="128">
        <f>+'[1]CORREGIDO EDAD SEX'!Z59</f>
        <v>154930907</v>
      </c>
      <c r="K130" s="128">
        <f>+'[1]CORREGIDO EDAD SEX'!AC59</f>
        <v>277090049</v>
      </c>
      <c r="L130" s="128">
        <f>+'[1]CORREGIDO EDAD SEX'!AF59</f>
        <v>343558681</v>
      </c>
      <c r="M130" s="128">
        <f>+'[1]CORREGIDO EDAD SEX'!AI59</f>
        <v>547855921</v>
      </c>
      <c r="N130" s="128">
        <f>+'[1]CORREGIDO EDAD SEX'!AL59</f>
        <v>496111312</v>
      </c>
      <c r="O130" s="128">
        <f>+'[1]CORREGIDO EDAD SEX'!AO59</f>
        <v>557262281</v>
      </c>
      <c r="P130" s="128">
        <f>+'[1]CORREGIDO EDAD SEX'!AR59</f>
        <v>403033067</v>
      </c>
      <c r="Q130" s="128">
        <f>+'[1]CORREGIDO EDAD SEX'!AU59</f>
        <v>353157772</v>
      </c>
      <c r="R130" s="128">
        <f>+'[1]CORREGIDO EDAD SEX'!AX59</f>
        <v>154918964</v>
      </c>
      <c r="S130" s="128">
        <f>+'[1]CORREGIDO EDAD SEX'!BA59</f>
        <v>72744011</v>
      </c>
      <c r="T130" s="128">
        <f>+'[1]CORREGIDO EDAD SEX'!BD59</f>
        <v>27265301</v>
      </c>
      <c r="U130" s="128">
        <f>+'[1]CORREGIDO EDAD SEX'!BG59</f>
        <v>1608197</v>
      </c>
      <c r="V130" s="128">
        <f>+'[1]CORREGIDO EDAD SEX'!BJ59</f>
        <v>0</v>
      </c>
      <c r="W130" s="128">
        <f t="shared" si="19"/>
        <v>3468482319</v>
      </c>
    </row>
    <row r="131" spans="1:23" ht="11.25">
      <c r="A131" s="180"/>
      <c r="B131" s="165"/>
      <c r="C131" s="48" t="s">
        <v>212</v>
      </c>
      <c r="D131" s="128">
        <f>+'[1]CORREGIDO EDAD SEX'!H60</f>
        <v>48731</v>
      </c>
      <c r="E131" s="128">
        <f>+'[1]CORREGIDO EDAD SEX'!K60</f>
        <v>0</v>
      </c>
      <c r="F131" s="128">
        <f>+'[1]CORREGIDO EDAD SEX'!N60</f>
        <v>3477511</v>
      </c>
      <c r="G131" s="128">
        <f>+'[1]CORREGIDO EDAD SEX'!Q60</f>
        <v>21287969</v>
      </c>
      <c r="H131" s="128">
        <f>+'[1]CORREGIDO EDAD SEX'!T60</f>
        <v>17376969</v>
      </c>
      <c r="I131" s="128">
        <f>+'[1]CORREGIDO EDAD SEX'!W60</f>
        <v>5492115</v>
      </c>
      <c r="J131" s="128">
        <f>+'[1]CORREGIDO EDAD SEX'!Z60</f>
        <v>13241539</v>
      </c>
      <c r="K131" s="128">
        <f>+'[1]CORREGIDO EDAD SEX'!AC60</f>
        <v>1540858</v>
      </c>
      <c r="L131" s="128">
        <f>+'[1]CORREGIDO EDAD SEX'!AF60</f>
        <v>109200</v>
      </c>
      <c r="M131" s="128">
        <f>+'[1]CORREGIDO EDAD SEX'!AI60</f>
        <v>5955901</v>
      </c>
      <c r="N131" s="128">
        <f>+'[1]CORREGIDO EDAD SEX'!AL60</f>
        <v>6555306</v>
      </c>
      <c r="O131" s="128">
        <f>+'[1]CORREGIDO EDAD SEX'!AO60</f>
        <v>9770806</v>
      </c>
      <c r="P131" s="128">
        <f>+'[1]CORREGIDO EDAD SEX'!AR60</f>
        <v>3625333</v>
      </c>
      <c r="Q131" s="128">
        <f>+'[1]CORREGIDO EDAD SEX'!AU60</f>
        <v>8259112</v>
      </c>
      <c r="R131" s="128">
        <f>+'[1]CORREGIDO EDAD SEX'!AX60</f>
        <v>2925407</v>
      </c>
      <c r="S131" s="128">
        <f>+'[1]CORREGIDO EDAD SEX'!BA60</f>
        <v>0</v>
      </c>
      <c r="T131" s="128">
        <f>+'[1]CORREGIDO EDAD SEX'!BD60</f>
        <v>0</v>
      </c>
      <c r="U131" s="128">
        <f>+'[1]CORREGIDO EDAD SEX'!BG60</f>
        <v>0</v>
      </c>
      <c r="V131" s="128">
        <f>+'[1]CORREGIDO EDAD SEX'!BJ60</f>
        <v>0</v>
      </c>
      <c r="W131" s="128">
        <f t="shared" si="19"/>
        <v>99666757</v>
      </c>
    </row>
    <row r="132" spans="1:23" ht="11.25">
      <c r="A132" s="180"/>
      <c r="B132" s="166"/>
      <c r="C132" s="120" t="s">
        <v>17</v>
      </c>
      <c r="D132" s="129">
        <f>SUM(D126:D131)</f>
        <v>2411723836</v>
      </c>
      <c r="E132" s="129">
        <f aca="true" t="shared" si="20" ref="E132:W132">SUM(E126:E131)</f>
        <v>1411226394</v>
      </c>
      <c r="F132" s="129">
        <f t="shared" si="20"/>
        <v>1663283751</v>
      </c>
      <c r="G132" s="129">
        <f t="shared" si="20"/>
        <v>2388913696</v>
      </c>
      <c r="H132" s="129">
        <f t="shared" si="20"/>
        <v>2483997224</v>
      </c>
      <c r="I132" s="129">
        <f t="shared" si="20"/>
        <v>3881405800</v>
      </c>
      <c r="J132" s="129">
        <f t="shared" si="20"/>
        <v>5587193738</v>
      </c>
      <c r="K132" s="129">
        <f t="shared" si="20"/>
        <v>5818474730</v>
      </c>
      <c r="L132" s="129">
        <f t="shared" si="20"/>
        <v>5654101334</v>
      </c>
      <c r="M132" s="129">
        <f t="shared" si="20"/>
        <v>5851859213</v>
      </c>
      <c r="N132" s="129">
        <f t="shared" si="20"/>
        <v>5559809155</v>
      </c>
      <c r="O132" s="129">
        <f t="shared" si="20"/>
        <v>5082894452</v>
      </c>
      <c r="P132" s="129">
        <f t="shared" si="20"/>
        <v>4086423109</v>
      </c>
      <c r="Q132" s="129">
        <f t="shared" si="20"/>
        <v>2758777112</v>
      </c>
      <c r="R132" s="129">
        <f t="shared" si="20"/>
        <v>1799119790</v>
      </c>
      <c r="S132" s="129">
        <f t="shared" si="20"/>
        <v>1379629853</v>
      </c>
      <c r="T132" s="129">
        <f t="shared" si="20"/>
        <v>730095667</v>
      </c>
      <c r="U132" s="129">
        <f t="shared" si="20"/>
        <v>578987255</v>
      </c>
      <c r="V132" s="129">
        <f t="shared" si="20"/>
        <v>0</v>
      </c>
      <c r="W132" s="129">
        <f t="shared" si="20"/>
        <v>59127916109</v>
      </c>
    </row>
    <row r="133" spans="1:23" ht="11.25">
      <c r="A133" s="180"/>
      <c r="B133" s="171" t="s">
        <v>19</v>
      </c>
      <c r="C133" s="171"/>
      <c r="D133" s="128">
        <f>+'[1]CORREGIDO EDAD SEX'!H64</f>
        <v>1417734227</v>
      </c>
      <c r="E133" s="128">
        <f>+'[1]CORREGIDO EDAD SEX'!K64</f>
        <v>766032161</v>
      </c>
      <c r="F133" s="128">
        <f>+'[1]CORREGIDO EDAD SEX'!N64</f>
        <v>683797953</v>
      </c>
      <c r="G133" s="128">
        <f>+'[1]CORREGIDO EDAD SEX'!Q64</f>
        <v>984952152</v>
      </c>
      <c r="H133" s="128">
        <f>+'[1]CORREGIDO EDAD SEX'!T64</f>
        <v>1173596984</v>
      </c>
      <c r="I133" s="128">
        <f>+'[1]CORREGIDO EDAD SEX'!W64</f>
        <v>1581044501</v>
      </c>
      <c r="J133" s="128">
        <f>+'[1]CORREGIDO EDAD SEX'!Z64</f>
        <v>2038366502</v>
      </c>
      <c r="K133" s="128">
        <f>+'[1]CORREGIDO EDAD SEX'!AC64</f>
        <v>1945555940</v>
      </c>
      <c r="L133" s="128">
        <f>+'[1]CORREGIDO EDAD SEX'!AF64</f>
        <v>1902258651</v>
      </c>
      <c r="M133" s="128">
        <f>+'[1]CORREGIDO EDAD SEX'!AI64</f>
        <v>2227988813</v>
      </c>
      <c r="N133" s="128">
        <f>+'[1]CORREGIDO EDAD SEX'!AL64</f>
        <v>2409325267</v>
      </c>
      <c r="O133" s="128">
        <f>+'[1]CORREGIDO EDAD SEX'!AO64</f>
        <v>2179485187</v>
      </c>
      <c r="P133" s="128">
        <f>+'[1]CORREGIDO EDAD SEX'!AR64</f>
        <v>1772568180</v>
      </c>
      <c r="Q133" s="128">
        <f>+'[1]CORREGIDO EDAD SEX'!AU64</f>
        <v>1175538029</v>
      </c>
      <c r="R133" s="128">
        <f>+'[1]CORREGIDO EDAD SEX'!AX64</f>
        <v>680218776</v>
      </c>
      <c r="S133" s="128">
        <f>+'[1]CORREGIDO EDAD SEX'!BA64</f>
        <v>609153965</v>
      </c>
      <c r="T133" s="128">
        <f>+'[1]CORREGIDO EDAD SEX'!BD64</f>
        <v>387217345</v>
      </c>
      <c r="U133" s="128">
        <f>+'[1]CORREGIDO EDAD SEX'!BG64</f>
        <v>351174406</v>
      </c>
      <c r="V133" s="128">
        <f>+'[1]CORREGIDO EDAD SEX'!BJ64</f>
        <v>0</v>
      </c>
      <c r="W133" s="128">
        <f>SUM(D133:V133)</f>
        <v>24286009039</v>
      </c>
    </row>
    <row r="134" spans="1:23" ht="12" thickBot="1">
      <c r="A134" s="180"/>
      <c r="B134" s="139"/>
      <c r="C134" s="121" t="s">
        <v>122</v>
      </c>
      <c r="D134" s="129">
        <f aca="true" t="shared" si="21" ref="D134:W134">+D133+D132+D125+D99+D81+D77+D116</f>
        <v>23059017193</v>
      </c>
      <c r="E134" s="129">
        <f t="shared" si="21"/>
        <v>11442085879</v>
      </c>
      <c r="F134" s="129">
        <f t="shared" si="21"/>
        <v>10747303886</v>
      </c>
      <c r="G134" s="129">
        <f t="shared" si="21"/>
        <v>15052768824</v>
      </c>
      <c r="H134" s="129">
        <f t="shared" si="21"/>
        <v>17310692656</v>
      </c>
      <c r="I134" s="129">
        <f t="shared" si="21"/>
        <v>30175423498</v>
      </c>
      <c r="J134" s="129">
        <f t="shared" si="21"/>
        <v>45485619764</v>
      </c>
      <c r="K134" s="129">
        <f t="shared" si="21"/>
        <v>39798145726</v>
      </c>
      <c r="L134" s="129">
        <f t="shared" si="21"/>
        <v>32341310149</v>
      </c>
      <c r="M134" s="129">
        <f t="shared" si="21"/>
        <v>31815760337</v>
      </c>
      <c r="N134" s="129">
        <f t="shared" si="21"/>
        <v>30261078517</v>
      </c>
      <c r="O134" s="129">
        <f t="shared" si="21"/>
        <v>25291871082</v>
      </c>
      <c r="P134" s="129">
        <f t="shared" si="21"/>
        <v>20041349166</v>
      </c>
      <c r="Q134" s="129">
        <f t="shared" si="21"/>
        <v>12787719589</v>
      </c>
      <c r="R134" s="129">
        <f t="shared" si="21"/>
        <v>8622603373</v>
      </c>
      <c r="S134" s="129">
        <f t="shared" si="21"/>
        <v>6708213629</v>
      </c>
      <c r="T134" s="129">
        <f t="shared" si="21"/>
        <v>4014189852</v>
      </c>
      <c r="U134" s="129">
        <f t="shared" si="21"/>
        <v>3164242880</v>
      </c>
      <c r="V134" s="129">
        <f t="shared" si="21"/>
        <v>30896564</v>
      </c>
      <c r="W134" s="129">
        <f t="shared" si="21"/>
        <v>368150292564</v>
      </c>
    </row>
    <row r="135" spans="1:23" ht="11.25">
      <c r="A135" s="8" t="s">
        <v>26</v>
      </c>
      <c r="B135" s="47"/>
      <c r="C135" s="4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1.25">
      <c r="A136" s="8" t="s">
        <v>20</v>
      </c>
      <c r="B136" s="47"/>
      <c r="C136" s="4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1.25">
      <c r="A137" s="48" t="s">
        <v>150</v>
      </c>
      <c r="B137" s="47"/>
      <c r="C137" s="4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1.25">
      <c r="A138" s="56" t="s">
        <v>153</v>
      </c>
    </row>
  </sheetData>
  <mergeCells count="36">
    <mergeCell ref="D73:W73"/>
    <mergeCell ref="B12:B15"/>
    <mergeCell ref="D71:U71"/>
    <mergeCell ref="V71:V72"/>
    <mergeCell ref="W71:W72"/>
    <mergeCell ref="C71:C73"/>
    <mergeCell ref="B55:B61"/>
    <mergeCell ref="B62:C62"/>
    <mergeCell ref="A1:W1"/>
    <mergeCell ref="A67:W67"/>
    <mergeCell ref="A68:W68"/>
    <mergeCell ref="A69:W69"/>
    <mergeCell ref="B8:B11"/>
    <mergeCell ref="B5:B7"/>
    <mergeCell ref="B46:B54"/>
    <mergeCell ref="C5:C7"/>
    <mergeCell ref="A2:W2"/>
    <mergeCell ref="A3:W3"/>
    <mergeCell ref="A71:A73"/>
    <mergeCell ref="B71:B73"/>
    <mergeCell ref="B126:B132"/>
    <mergeCell ref="B133:C133"/>
    <mergeCell ref="D7:W7"/>
    <mergeCell ref="W5:W6"/>
    <mergeCell ref="V5:V6"/>
    <mergeCell ref="D5:U5"/>
    <mergeCell ref="A5:A7"/>
    <mergeCell ref="B100:B116"/>
    <mergeCell ref="B117:B125"/>
    <mergeCell ref="B32:B45"/>
    <mergeCell ref="B78:B81"/>
    <mergeCell ref="A8:A63"/>
    <mergeCell ref="B16:B31"/>
    <mergeCell ref="A74:A134"/>
    <mergeCell ref="B74:B77"/>
    <mergeCell ref="B82:B99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showGridLines="0" zoomScale="75" zoomScaleNormal="75" workbookViewId="0" topLeftCell="A103">
      <selection activeCell="M90" sqref="M90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10" width="11.59765625" style="2" customWidth="1"/>
    <col min="11" max="16" width="11.59765625" style="1" customWidth="1"/>
    <col min="17" max="16384" width="11.59765625" style="2" customWidth="1"/>
  </cols>
  <sheetData>
    <row r="1" spans="1:10" ht="11.25">
      <c r="A1" s="148" t="s">
        <v>180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1.25">
      <c r="A2" s="174" t="s">
        <v>154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" thickBot="1">
      <c r="B4" s="51">
        <v>1000000</v>
      </c>
    </row>
    <row r="5" spans="1:10" ht="11.25">
      <c r="A5" s="162" t="s">
        <v>155</v>
      </c>
      <c r="B5" s="162" t="s">
        <v>95</v>
      </c>
      <c r="C5" s="162" t="s">
        <v>96</v>
      </c>
      <c r="D5" s="162" t="s">
        <v>80</v>
      </c>
      <c r="E5" s="162" t="s">
        <v>192</v>
      </c>
      <c r="F5" s="162" t="s">
        <v>193</v>
      </c>
      <c r="G5" s="162" t="s">
        <v>93</v>
      </c>
      <c r="H5" s="162" t="s">
        <v>101</v>
      </c>
      <c r="I5" s="162" t="s">
        <v>99</v>
      </c>
      <c r="J5" s="162" t="s">
        <v>98</v>
      </c>
    </row>
    <row r="6" spans="1:10" ht="11.2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1.25">
      <c r="A7" s="179" t="s">
        <v>156</v>
      </c>
      <c r="B7" s="164" t="s">
        <v>33</v>
      </c>
      <c r="C7" s="48" t="s">
        <v>37</v>
      </c>
      <c r="D7" s="4">
        <f>+'[1]CORREGIDO AMB HOSP SEX'!F4+'[1]CORREGIDO AMB HOSP SEX'!F67+'[1]CORREGIDO AMB HOSP SEX'!F130</f>
        <v>9874426</v>
      </c>
      <c r="E7" s="128">
        <f>+'[1]CORREGIDO AMB HOSP SEX'!G4+'[1]CORREGIDO AMB HOSP SEX'!G67+'[1]CORREGIDO AMB HOSP SEX'!G130</f>
        <v>158763007267</v>
      </c>
      <c r="F7" s="128">
        <f>+'[1]CORREGIDO AMB HOSP SEX'!H4+'[1]CORREGIDO AMB HOSP SEX'!H67+'[1]CORREGIDO AMB HOSP SEX'!H130</f>
        <v>98958374659</v>
      </c>
      <c r="G7" s="10">
        <f aca="true" t="shared" si="0" ref="G7:G43">+F7/E7</f>
        <v>0.6233087692309617</v>
      </c>
      <c r="H7" s="15">
        <v>3605.799375354039</v>
      </c>
      <c r="I7" s="4">
        <f>+E7/$D7</f>
        <v>16078.201129564392</v>
      </c>
      <c r="J7" s="4">
        <f>+F7/$D7</f>
        <v>10021.68375751664</v>
      </c>
    </row>
    <row r="8" spans="1:10" ht="11.25" customHeight="1">
      <c r="A8" s="180"/>
      <c r="B8" s="189"/>
      <c r="C8" s="48" t="s">
        <v>38</v>
      </c>
      <c r="D8" s="4">
        <f>+'[1]CORREGIDO AMB HOSP SEX'!F5+'[1]CORREGIDO AMB HOSP SEX'!F68+'[1]CORREGIDO AMB HOSP SEX'!F131</f>
        <v>106462</v>
      </c>
      <c r="E8" s="128">
        <f>+'[1]CORREGIDO AMB HOSP SEX'!G5+'[1]CORREGIDO AMB HOSP SEX'!G68+'[1]CORREGIDO AMB HOSP SEX'!G131</f>
        <v>2555089130</v>
      </c>
      <c r="F8" s="128">
        <f>+'[1]CORREGIDO AMB HOSP SEX'!H5+'[1]CORREGIDO AMB HOSP SEX'!H68+'[1]CORREGIDO AMB HOSP SEX'!H131</f>
        <v>1404212405</v>
      </c>
      <c r="G8" s="10">
        <f t="shared" si="0"/>
        <v>0.5495747246202719</v>
      </c>
      <c r="H8" s="15">
        <v>38.87624587990651</v>
      </c>
      <c r="I8" s="4">
        <f aca="true" t="shared" si="1" ref="I8:J83">+E8/$D8</f>
        <v>24000.010614115836</v>
      </c>
      <c r="J8" s="4">
        <f t="shared" si="1"/>
        <v>13189.799224136312</v>
      </c>
    </row>
    <row r="9" spans="1:10" ht="11.25" customHeight="1">
      <c r="A9" s="180"/>
      <c r="B9" s="189"/>
      <c r="C9" s="48" t="s">
        <v>39</v>
      </c>
      <c r="D9" s="4">
        <f>+'[1]CORREGIDO AMB HOSP SEX'!F6+'[1]CORREGIDO AMB HOSP SEX'!F69+'[1]CORREGIDO AMB HOSP SEX'!F132</f>
        <v>2605</v>
      </c>
      <c r="E9" s="128">
        <f>+'[1]CORREGIDO AMB HOSP SEX'!G6+'[1]CORREGIDO AMB HOSP SEX'!G69+'[1]CORREGIDO AMB HOSP SEX'!G132</f>
        <v>370858047</v>
      </c>
      <c r="F9" s="128">
        <f>+'[1]CORREGIDO AMB HOSP SEX'!H6+'[1]CORREGIDO AMB HOSP SEX'!H69+'[1]CORREGIDO AMB HOSP SEX'!H132</f>
        <v>174518429</v>
      </c>
      <c r="G9" s="10">
        <f t="shared" si="0"/>
        <v>0.47058013278056227</v>
      </c>
      <c r="H9" s="15">
        <v>0.9512560398748516</v>
      </c>
      <c r="I9" s="4">
        <f t="shared" si="1"/>
        <v>142363.93358925145</v>
      </c>
      <c r="J9" s="4">
        <f t="shared" si="1"/>
        <v>66993.63877159309</v>
      </c>
    </row>
    <row r="10" spans="1:10" ht="11.25" customHeight="1">
      <c r="A10" s="180"/>
      <c r="B10" s="190"/>
      <c r="C10" s="120" t="s">
        <v>17</v>
      </c>
      <c r="D10" s="117">
        <f>SUM(D7:D9)</f>
        <v>9983493</v>
      </c>
      <c r="E10" s="129">
        <f>SUM(E7:E9)</f>
        <v>161688954444</v>
      </c>
      <c r="F10" s="129">
        <f>SUM(F7:F9)</f>
        <v>100537105493</v>
      </c>
      <c r="G10" s="115">
        <f t="shared" si="0"/>
        <v>0.6217932810482761</v>
      </c>
      <c r="H10" s="119">
        <v>3645.6268772738204</v>
      </c>
      <c r="I10" s="117">
        <f t="shared" si="1"/>
        <v>16195.629570131416</v>
      </c>
      <c r="J10" s="117">
        <f t="shared" si="1"/>
        <v>10070.333649054493</v>
      </c>
    </row>
    <row r="11" spans="1:10" ht="11.25">
      <c r="A11" s="180"/>
      <c r="B11" s="164" t="s">
        <v>34</v>
      </c>
      <c r="C11" s="48" t="s">
        <v>40</v>
      </c>
      <c r="D11" s="4">
        <f>+'[1]CORREGIDO AMB HOSP SEX'!F8+'[1]CORREGIDO AMB HOSP SEX'!F71+'[1]CORREGIDO AMB HOSP SEX'!F134</f>
        <v>12195163</v>
      </c>
      <c r="E11" s="128">
        <f>+'[1]CORREGIDO AMB HOSP SEX'!G8+'[1]CORREGIDO AMB HOSP SEX'!G71+'[1]CORREGIDO AMB HOSP SEX'!G134</f>
        <v>46283388397</v>
      </c>
      <c r="F11" s="128">
        <f>+'[1]CORREGIDO AMB HOSP SEX'!H8+'[1]CORREGIDO AMB HOSP SEX'!H71+'[1]CORREGIDO AMB HOSP SEX'!H134</f>
        <v>31521123996</v>
      </c>
      <c r="G11" s="10">
        <f t="shared" si="0"/>
        <v>0.6810461612193272</v>
      </c>
      <c r="H11" s="15">
        <v>4453.252384264229</v>
      </c>
      <c r="I11" s="4">
        <f t="shared" si="1"/>
        <v>3795.2250738264015</v>
      </c>
      <c r="J11" s="4">
        <f t="shared" si="1"/>
        <v>2584.7234674928086</v>
      </c>
    </row>
    <row r="12" spans="1:10" ht="11.25">
      <c r="A12" s="180"/>
      <c r="B12" s="165"/>
      <c r="C12" s="48" t="s">
        <v>41</v>
      </c>
      <c r="D12" s="4">
        <f>+'[1]CORREGIDO AMB HOSP SEX'!F9+'[1]CORREGIDO AMB HOSP SEX'!F72+'[1]CORREGIDO AMB HOSP SEX'!F135</f>
        <v>2662963</v>
      </c>
      <c r="E12" s="128">
        <f>+'[1]CORREGIDO AMB HOSP SEX'!G9+'[1]CORREGIDO AMB HOSP SEX'!G72+'[1]CORREGIDO AMB HOSP SEX'!G135</f>
        <v>67431534882</v>
      </c>
      <c r="F12" s="128">
        <f>+'[1]CORREGIDO AMB HOSP SEX'!H9+'[1]CORREGIDO AMB HOSP SEX'!H72+'[1]CORREGIDO AMB HOSP SEX'!H135</f>
        <v>44216141881</v>
      </c>
      <c r="G12" s="10">
        <f t="shared" si="0"/>
        <v>0.6557190483410299</v>
      </c>
      <c r="H12" s="15">
        <v>972.4221258016332</v>
      </c>
      <c r="I12" s="4">
        <f t="shared" si="1"/>
        <v>25321.99466609187</v>
      </c>
      <c r="J12" s="4">
        <f t="shared" si="1"/>
        <v>16604.114244546396</v>
      </c>
    </row>
    <row r="13" spans="1:10" ht="11.25">
      <c r="A13" s="180"/>
      <c r="B13" s="165"/>
      <c r="C13" s="48" t="s">
        <v>42</v>
      </c>
      <c r="D13" s="4">
        <f>+'[1]CORREGIDO AMB HOSP SEX'!F10+'[1]CORREGIDO AMB HOSP SEX'!F73+'[1]CORREGIDO AMB HOSP SEX'!F136</f>
        <v>383349</v>
      </c>
      <c r="E13" s="128">
        <f>+'[1]CORREGIDO AMB HOSP SEX'!G10+'[1]CORREGIDO AMB HOSP SEX'!G73+'[1]CORREGIDO AMB HOSP SEX'!G136</f>
        <v>5054197071</v>
      </c>
      <c r="F13" s="128">
        <f>+'[1]CORREGIDO AMB HOSP SEX'!H10+'[1]CORREGIDO AMB HOSP SEX'!H73+'[1]CORREGIDO AMB HOSP SEX'!H136</f>
        <v>3004283798</v>
      </c>
      <c r="G13" s="10">
        <f t="shared" si="0"/>
        <v>0.5944136636930911</v>
      </c>
      <c r="H13" s="15">
        <v>139.98581636467736</v>
      </c>
      <c r="I13" s="4">
        <f t="shared" si="1"/>
        <v>13184.323086795583</v>
      </c>
      <c r="J13" s="4">
        <f t="shared" si="1"/>
        <v>7836.941789335567</v>
      </c>
    </row>
    <row r="14" spans="1:10" ht="11.25">
      <c r="A14" s="180"/>
      <c r="B14" s="166"/>
      <c r="C14" s="120" t="s">
        <v>17</v>
      </c>
      <c r="D14" s="117">
        <f>SUM(D11:D13)</f>
        <v>15241475</v>
      </c>
      <c r="E14" s="129">
        <f>SUM(E11:E13)</f>
        <v>118769120350</v>
      </c>
      <c r="F14" s="129">
        <f>SUM(F11:F13)</f>
        <v>78741549675</v>
      </c>
      <c r="G14" s="115">
        <f t="shared" si="0"/>
        <v>0.6629799853948316</v>
      </c>
      <c r="H14" s="119">
        <v>5565.660326430539</v>
      </c>
      <c r="I14" s="117">
        <f t="shared" si="1"/>
        <v>7792.495171891172</v>
      </c>
      <c r="J14" s="117">
        <f t="shared" si="1"/>
        <v>5166.268335249705</v>
      </c>
    </row>
    <row r="15" spans="1:10" ht="11.25">
      <c r="A15" s="180"/>
      <c r="B15" s="164" t="s">
        <v>79</v>
      </c>
      <c r="C15" s="48" t="s">
        <v>43</v>
      </c>
      <c r="D15" s="4">
        <f>+'[1]CORREGIDO AMB HOSP SEX'!F12+'[1]CORREGIDO AMB HOSP SEX'!F75+'[1]CORREGIDO AMB HOSP SEX'!F138</f>
        <v>79226</v>
      </c>
      <c r="E15" s="128">
        <f>+'[1]CORREGIDO AMB HOSP SEX'!G12+'[1]CORREGIDO AMB HOSP SEX'!G75+'[1]CORREGIDO AMB HOSP SEX'!G138</f>
        <v>4211022133</v>
      </c>
      <c r="F15" s="128">
        <f>+'[1]CORREGIDO AMB HOSP SEX'!H12+'[1]CORREGIDO AMB HOSP SEX'!H75+'[1]CORREGIDO AMB HOSP SEX'!H138</f>
        <v>2792312572</v>
      </c>
      <c r="G15" s="10">
        <f t="shared" si="0"/>
        <v>0.6630961519099667</v>
      </c>
      <c r="H15" s="15">
        <v>28.930599238051823</v>
      </c>
      <c r="I15" s="4">
        <f t="shared" si="1"/>
        <v>53152.02247999394</v>
      </c>
      <c r="J15" s="4">
        <f t="shared" si="1"/>
        <v>35244.90157271603</v>
      </c>
    </row>
    <row r="16" spans="1:10" ht="11.25">
      <c r="A16" s="180"/>
      <c r="B16" s="165"/>
      <c r="C16" s="48" t="s">
        <v>44</v>
      </c>
      <c r="D16" s="4">
        <f>+'[1]CORREGIDO AMB HOSP SEX'!F13+'[1]CORREGIDO AMB HOSP SEX'!F76+'[1]CORREGIDO AMB HOSP SEX'!F139</f>
        <v>5980161</v>
      </c>
      <c r="E16" s="128">
        <f>+'[1]CORREGIDO AMB HOSP SEX'!G13+'[1]CORREGIDO AMB HOSP SEX'!G76+'[1]CORREGIDO AMB HOSP SEX'!G139</f>
        <v>15875217126</v>
      </c>
      <c r="F16" s="128">
        <f>+'[1]CORREGIDO AMB HOSP SEX'!H13+'[1]CORREGIDO AMB HOSP SEX'!H76+'[1]CORREGIDO AMB HOSP SEX'!H139</f>
        <v>8060075653</v>
      </c>
      <c r="G16" s="10">
        <f t="shared" si="0"/>
        <v>0.5077143568511845</v>
      </c>
      <c r="H16" s="15">
        <v>2183.748280489072</v>
      </c>
      <c r="I16" s="4">
        <f t="shared" si="1"/>
        <v>2654.6471116747525</v>
      </c>
      <c r="J16" s="4">
        <f t="shared" si="1"/>
        <v>1347.8024509708016</v>
      </c>
    </row>
    <row r="17" spans="1:10" ht="11.25">
      <c r="A17" s="180"/>
      <c r="B17" s="165"/>
      <c r="C17" s="48" t="s">
        <v>45</v>
      </c>
      <c r="D17" s="4">
        <f>+'[1]CORREGIDO AMB HOSP SEX'!F14+'[1]CORREGIDO AMB HOSP SEX'!F77+'[1]CORREGIDO AMB HOSP SEX'!F140</f>
        <v>3123</v>
      </c>
      <c r="E17" s="128">
        <f>+'[1]CORREGIDO AMB HOSP SEX'!G14+'[1]CORREGIDO AMB HOSP SEX'!G77+'[1]CORREGIDO AMB HOSP SEX'!G140</f>
        <v>60669640</v>
      </c>
      <c r="F17" s="128">
        <f>+'[1]CORREGIDO AMB HOSP SEX'!H14+'[1]CORREGIDO AMB HOSP SEX'!H77+'[1]CORREGIDO AMB HOSP SEX'!H140</f>
        <v>31070945</v>
      </c>
      <c r="G17" s="10">
        <f t="shared" si="0"/>
        <v>0.5121333339047339</v>
      </c>
      <c r="H17" s="15">
        <v>1.140411751450734</v>
      </c>
      <c r="I17" s="4">
        <f t="shared" si="1"/>
        <v>19426.717899455653</v>
      </c>
      <c r="J17" s="4">
        <f t="shared" si="1"/>
        <v>9949.069804674991</v>
      </c>
    </row>
    <row r="18" spans="1:10" ht="11.25">
      <c r="A18" s="180"/>
      <c r="B18" s="165"/>
      <c r="C18" s="48" t="s">
        <v>46</v>
      </c>
      <c r="D18" s="4">
        <f>+'[1]CORREGIDO AMB HOSP SEX'!F15+'[1]CORREGIDO AMB HOSP SEX'!F78+'[1]CORREGIDO AMB HOSP SEX'!F141</f>
        <v>473166</v>
      </c>
      <c r="E18" s="128">
        <f>+'[1]CORREGIDO AMB HOSP SEX'!G15+'[1]CORREGIDO AMB HOSP SEX'!G78+'[1]CORREGIDO AMB HOSP SEX'!G141</f>
        <v>15397277961</v>
      </c>
      <c r="F18" s="128">
        <f>+'[1]CORREGIDO AMB HOSP SEX'!H15+'[1]CORREGIDO AMB HOSP SEX'!H78+'[1]CORREGIDO AMB HOSP SEX'!H141</f>
        <v>4586227509</v>
      </c>
      <c r="G18" s="10">
        <f t="shared" si="0"/>
        <v>0.29785962951480943</v>
      </c>
      <c r="H18" s="15">
        <v>172.7838830569766</v>
      </c>
      <c r="I18" s="4">
        <f t="shared" si="1"/>
        <v>32540.964399386263</v>
      </c>
      <c r="J18" s="4">
        <f t="shared" si="1"/>
        <v>9692.639600055794</v>
      </c>
    </row>
    <row r="19" spans="1:10" ht="11.25">
      <c r="A19" s="180"/>
      <c r="B19" s="165"/>
      <c r="C19" s="48" t="s">
        <v>102</v>
      </c>
      <c r="D19" s="4">
        <f>+'[1]CORREGIDO AMB HOSP SEX'!F16+'[1]CORREGIDO AMB HOSP SEX'!F79+'[1]CORREGIDO AMB HOSP SEX'!F142</f>
        <v>845755</v>
      </c>
      <c r="E19" s="128">
        <f>+'[1]CORREGIDO AMB HOSP SEX'!G16+'[1]CORREGIDO AMB HOSP SEX'!G79+'[1]CORREGIDO AMB HOSP SEX'!G142</f>
        <v>18995102642</v>
      </c>
      <c r="F19" s="128">
        <f>+'[1]CORREGIDO AMB HOSP SEX'!H16+'[1]CORREGIDO AMB HOSP SEX'!H79+'[1]CORREGIDO AMB HOSP SEX'!H142</f>
        <v>6356196616</v>
      </c>
      <c r="G19" s="10">
        <f t="shared" si="0"/>
        <v>0.33462291495839763</v>
      </c>
      <c r="H19" s="15">
        <v>308.8405190035912</v>
      </c>
      <c r="I19" s="4">
        <f t="shared" si="1"/>
        <v>22459.34418596402</v>
      </c>
      <c r="J19" s="4">
        <f t="shared" si="1"/>
        <v>7515.411219561221</v>
      </c>
    </row>
    <row r="20" spans="1:10" ht="11.25">
      <c r="A20" s="180"/>
      <c r="B20" s="165"/>
      <c r="C20" s="48" t="s">
        <v>103</v>
      </c>
      <c r="D20" s="4">
        <f>+'[1]CORREGIDO AMB HOSP SEX'!F17+'[1]CORREGIDO AMB HOSP SEX'!F80+'[1]CORREGIDO AMB HOSP SEX'!F143</f>
        <v>11937</v>
      </c>
      <c r="E20" s="128">
        <f>+'[1]CORREGIDO AMB HOSP SEX'!G17+'[1]CORREGIDO AMB HOSP SEX'!G80+'[1]CORREGIDO AMB HOSP SEX'!G143</f>
        <v>344486541</v>
      </c>
      <c r="F20" s="128">
        <f>+'[1]CORREGIDO AMB HOSP SEX'!H17+'[1]CORREGIDO AMB HOSP SEX'!H80+'[1]CORREGIDO AMB HOSP SEX'!H143</f>
        <v>139372269</v>
      </c>
      <c r="G20" s="10">
        <f t="shared" si="0"/>
        <v>0.4045797220275146</v>
      </c>
      <c r="H20" s="15">
        <v>4.358980171971633</v>
      </c>
      <c r="I20" s="4">
        <f t="shared" si="1"/>
        <v>28858.720030158333</v>
      </c>
      <c r="J20" s="4">
        <f t="shared" si="1"/>
        <v>11675.652927871324</v>
      </c>
    </row>
    <row r="21" spans="1:10" ht="11.25">
      <c r="A21" s="180"/>
      <c r="B21" s="165"/>
      <c r="C21" s="48" t="s">
        <v>47</v>
      </c>
      <c r="D21" s="4">
        <f>+'[1]CORREGIDO AMB HOSP SEX'!F18+'[1]CORREGIDO AMB HOSP SEX'!F81+'[1]CORREGIDO AMB HOSP SEX'!F144</f>
        <v>1063</v>
      </c>
      <c r="E21" s="128">
        <f>+'[1]CORREGIDO AMB HOSP SEX'!G18+'[1]CORREGIDO AMB HOSP SEX'!G81+'[1]CORREGIDO AMB HOSP SEX'!G144</f>
        <v>8393589</v>
      </c>
      <c r="F21" s="128">
        <f>+'[1]CORREGIDO AMB HOSP SEX'!H18+'[1]CORREGIDO AMB HOSP SEX'!H81+'[1]CORREGIDO AMB HOSP SEX'!H144</f>
        <v>3575898</v>
      </c>
      <c r="G21" s="10">
        <f t="shared" si="0"/>
        <v>0.4260272929732442</v>
      </c>
      <c r="H21" s="15">
        <v>0.3881708907435575</v>
      </c>
      <c r="I21" s="4">
        <f t="shared" si="1"/>
        <v>7896.1326434619</v>
      </c>
      <c r="J21" s="4">
        <f t="shared" si="1"/>
        <v>3363.96801505174</v>
      </c>
    </row>
    <row r="22" spans="1:10" ht="11.25">
      <c r="A22" s="180"/>
      <c r="B22" s="165"/>
      <c r="C22" s="48" t="s">
        <v>48</v>
      </c>
      <c r="D22" s="4">
        <f>+'[1]CORREGIDO AMB HOSP SEX'!F19+'[1]CORREGIDO AMB HOSP SEX'!F82+'[1]CORREGIDO AMB HOSP SEX'!F145</f>
        <v>84455</v>
      </c>
      <c r="E22" s="128">
        <f>+'[1]CORREGIDO AMB HOSP SEX'!G19+'[1]CORREGIDO AMB HOSP SEX'!G82+'[1]CORREGIDO AMB HOSP SEX'!G145</f>
        <v>2023871366</v>
      </c>
      <c r="F22" s="128">
        <f>+'[1]CORREGIDO AMB HOSP SEX'!H19+'[1]CORREGIDO AMB HOSP SEX'!H82+'[1]CORREGIDO AMB HOSP SEX'!H145</f>
        <v>1285004545</v>
      </c>
      <c r="G22" s="10">
        <f t="shared" si="0"/>
        <v>0.6349240206603131</v>
      </c>
      <c r="H22" s="15">
        <v>30.840049461662417</v>
      </c>
      <c r="I22" s="4">
        <f t="shared" si="1"/>
        <v>23963.902267479723</v>
      </c>
      <c r="J22" s="4">
        <f t="shared" si="1"/>
        <v>15215.257178379019</v>
      </c>
    </row>
    <row r="23" spans="1:10" ht="11.25">
      <c r="A23" s="180"/>
      <c r="B23" s="165"/>
      <c r="C23" s="48" t="s">
        <v>49</v>
      </c>
      <c r="D23" s="4">
        <f>+'[1]CORREGIDO AMB HOSP SEX'!F20+'[1]CORREGIDO AMB HOSP SEX'!F83+'[1]CORREGIDO AMB HOSP SEX'!F146</f>
        <v>466307</v>
      </c>
      <c r="E23" s="128">
        <f>+'[1]CORREGIDO AMB HOSP SEX'!G20+'[1]CORREGIDO AMB HOSP SEX'!G83+'[1]CORREGIDO AMB HOSP SEX'!G146</f>
        <v>3810795113</v>
      </c>
      <c r="F23" s="128">
        <f>+'[1]CORREGIDO AMB HOSP SEX'!H20+'[1]CORREGIDO AMB HOSP SEX'!H83+'[1]CORREGIDO AMB HOSP SEX'!H146</f>
        <v>2405108260</v>
      </c>
      <c r="G23" s="10">
        <f t="shared" si="0"/>
        <v>0.6311302992373707</v>
      </c>
      <c r="H23" s="15">
        <v>170.2792131231948</v>
      </c>
      <c r="I23" s="4">
        <f t="shared" si="1"/>
        <v>8172.288026986514</v>
      </c>
      <c r="J23" s="4">
        <f t="shared" si="1"/>
        <v>5157.77858792598</v>
      </c>
    </row>
    <row r="24" spans="1:10" ht="11.25">
      <c r="A24" s="180"/>
      <c r="B24" s="165"/>
      <c r="C24" s="48" t="s">
        <v>50</v>
      </c>
      <c r="D24" s="4">
        <f>+'[1]CORREGIDO AMB HOSP SEX'!F21+'[1]CORREGIDO AMB HOSP SEX'!F84+'[1]CORREGIDO AMB HOSP SEX'!F147</f>
        <v>300989</v>
      </c>
      <c r="E24" s="128">
        <f>+'[1]CORREGIDO AMB HOSP SEX'!G21+'[1]CORREGIDO AMB HOSP SEX'!G84+'[1]CORREGIDO AMB HOSP SEX'!G147</f>
        <v>4181475619</v>
      </c>
      <c r="F24" s="128">
        <f>+'[1]CORREGIDO AMB HOSP SEX'!H21+'[1]CORREGIDO AMB HOSP SEX'!H84+'[1]CORREGIDO AMB HOSP SEX'!H147</f>
        <v>1529667616</v>
      </c>
      <c r="G24" s="10">
        <f t="shared" si="0"/>
        <v>0.36582004903948717</v>
      </c>
      <c r="H24" s="15">
        <v>109.91078855504482</v>
      </c>
      <c r="I24" s="4">
        <f t="shared" si="1"/>
        <v>13892.453275701106</v>
      </c>
      <c r="J24" s="4">
        <f t="shared" si="1"/>
        <v>5082.1379385957625</v>
      </c>
    </row>
    <row r="25" spans="1:10" ht="11.25">
      <c r="A25" s="180"/>
      <c r="B25" s="165"/>
      <c r="C25" s="48" t="s">
        <v>51</v>
      </c>
      <c r="D25" s="4">
        <f>+'[1]CORREGIDO AMB HOSP SEX'!F22+'[1]CORREGIDO AMB HOSP SEX'!F85+'[1]CORREGIDO AMB HOSP SEX'!F148</f>
        <v>77660</v>
      </c>
      <c r="E25" s="128">
        <f>+'[1]CORREGIDO AMB HOSP SEX'!G22+'[1]CORREGIDO AMB HOSP SEX'!G85+'[1]CORREGIDO AMB HOSP SEX'!G148</f>
        <v>1877885472</v>
      </c>
      <c r="F25" s="128">
        <f>+'[1]CORREGIDO AMB HOSP SEX'!H22+'[1]CORREGIDO AMB HOSP SEX'!H85+'[1]CORREGIDO AMB HOSP SEX'!H148</f>
        <v>944394004</v>
      </c>
      <c r="G25" s="10">
        <f t="shared" si="0"/>
        <v>0.5029028756445909</v>
      </c>
      <c r="H25" s="15">
        <v>28.358750117727823</v>
      </c>
      <c r="I25" s="4">
        <f t="shared" si="1"/>
        <v>24180.85851146021</v>
      </c>
      <c r="J25" s="4">
        <f t="shared" si="1"/>
        <v>12160.623280968324</v>
      </c>
    </row>
    <row r="26" spans="1:10" ht="11.25">
      <c r="A26" s="180"/>
      <c r="B26" s="165"/>
      <c r="C26" s="48" t="s">
        <v>52</v>
      </c>
      <c r="D26" s="4">
        <f>+'[1]CORREGIDO AMB HOSP SEX'!F23+'[1]CORREGIDO AMB HOSP SEX'!F86+'[1]CORREGIDO AMB HOSP SEX'!F149</f>
        <v>513434</v>
      </c>
      <c r="E26" s="128">
        <f>+'[1]CORREGIDO AMB HOSP SEX'!G23+'[1]CORREGIDO AMB HOSP SEX'!G86+'[1]CORREGIDO AMB HOSP SEX'!G149</f>
        <v>10377602724</v>
      </c>
      <c r="F26" s="128">
        <f>+'[1]CORREGIDO AMB HOSP SEX'!H23+'[1]CORREGIDO AMB HOSP SEX'!H86+'[1]CORREGIDO AMB HOSP SEX'!H149</f>
        <v>6507511682</v>
      </c>
      <c r="G26" s="10">
        <f t="shared" si="0"/>
        <v>0.627072731060542</v>
      </c>
      <c r="H26" s="15">
        <v>187.48836605647008</v>
      </c>
      <c r="I26" s="4">
        <f t="shared" si="1"/>
        <v>20212.145522111896</v>
      </c>
      <c r="J26" s="4">
        <f t="shared" si="1"/>
        <v>12674.485293143813</v>
      </c>
    </row>
    <row r="27" spans="1:10" ht="11.25">
      <c r="A27" s="180"/>
      <c r="B27" s="165"/>
      <c r="C27" s="48" t="s">
        <v>53</v>
      </c>
      <c r="D27" s="4">
        <f>+'[1]CORREGIDO AMB HOSP SEX'!F24+'[1]CORREGIDO AMB HOSP SEX'!F87+'[1]CORREGIDO AMB HOSP SEX'!F150</f>
        <v>134021</v>
      </c>
      <c r="E27" s="128">
        <f>+'[1]CORREGIDO AMB HOSP SEX'!G24+'[1]CORREGIDO AMB HOSP SEX'!G87+'[1]CORREGIDO AMB HOSP SEX'!G150</f>
        <v>4757249449</v>
      </c>
      <c r="F27" s="128">
        <f>+'[1]CORREGIDO AMB HOSP SEX'!H24+'[1]CORREGIDO AMB HOSP SEX'!H87+'[1]CORREGIDO AMB HOSP SEX'!H150</f>
        <v>2958156190</v>
      </c>
      <c r="G27" s="10">
        <f t="shared" si="0"/>
        <v>0.6218207015866744</v>
      </c>
      <c r="H27" s="15">
        <v>48.93984096739635</v>
      </c>
      <c r="I27" s="4">
        <f t="shared" si="1"/>
        <v>35496.298706919064</v>
      </c>
      <c r="J27" s="4">
        <f t="shared" si="1"/>
        <v>22072.333365666575</v>
      </c>
    </row>
    <row r="28" spans="1:10" ht="11.25">
      <c r="A28" s="180"/>
      <c r="B28" s="165"/>
      <c r="C28" s="48" t="s">
        <v>54</v>
      </c>
      <c r="D28" s="4">
        <f>+'[1]CORREGIDO AMB HOSP SEX'!F25+'[1]CORREGIDO AMB HOSP SEX'!F88+'[1]CORREGIDO AMB HOSP SEX'!F151</f>
        <v>26313</v>
      </c>
      <c r="E28" s="128">
        <f>+'[1]CORREGIDO AMB HOSP SEX'!G25+'[1]CORREGIDO AMB HOSP SEX'!G88+'[1]CORREGIDO AMB HOSP SEX'!G151</f>
        <v>2180295041</v>
      </c>
      <c r="F28" s="128">
        <f>+'[1]CORREGIDO AMB HOSP SEX'!H25+'[1]CORREGIDO AMB HOSP SEX'!H88+'[1]CORREGIDO AMB HOSP SEX'!H151</f>
        <v>1626023785</v>
      </c>
      <c r="G28" s="10">
        <f t="shared" si="0"/>
        <v>0.7457815361788002</v>
      </c>
      <c r="H28" s="15">
        <v>9.608598916401908</v>
      </c>
      <c r="I28" s="4">
        <f t="shared" si="1"/>
        <v>82859.99471744004</v>
      </c>
      <c r="J28" s="4">
        <f t="shared" si="1"/>
        <v>61795.4541481397</v>
      </c>
    </row>
    <row r="29" spans="1:10" ht="11.25">
      <c r="A29" s="180"/>
      <c r="B29" s="165"/>
      <c r="C29" s="48" t="s">
        <v>55</v>
      </c>
      <c r="D29" s="4">
        <f>+'[1]CORREGIDO AMB HOSP SEX'!F26+'[1]CORREGIDO AMB HOSP SEX'!F89+'[1]CORREGIDO AMB HOSP SEX'!F152</f>
        <v>39258</v>
      </c>
      <c r="E29" s="128">
        <f>+'[1]CORREGIDO AMB HOSP SEX'!G26+'[1]CORREGIDO AMB HOSP SEX'!G89+'[1]CORREGIDO AMB HOSP SEX'!G152</f>
        <v>732445002</v>
      </c>
      <c r="F29" s="128">
        <f>+'[1]CORREGIDO AMB HOSP SEX'!H26+'[1]CORREGIDO AMB HOSP SEX'!H89+'[1]CORREGIDO AMB HOSP SEX'!H152</f>
        <v>289389225</v>
      </c>
      <c r="G29" s="10">
        <f t="shared" si="0"/>
        <v>0.39510027948828846</v>
      </c>
      <c r="H29" s="15">
        <v>30.200118673178476</v>
      </c>
      <c r="I29" s="4">
        <f t="shared" si="1"/>
        <v>18657.21641448877</v>
      </c>
      <c r="J29" s="4">
        <f t="shared" si="1"/>
        <v>7371.471419837995</v>
      </c>
    </row>
    <row r="30" spans="1:10" ht="11.25">
      <c r="A30" s="180"/>
      <c r="B30" s="165"/>
      <c r="C30" s="48" t="s">
        <v>57</v>
      </c>
      <c r="D30" s="4">
        <f>+'[1]CORREGIDO AMB HOSP SEX'!F28+'[1]CORREGIDO AMB HOSP SEX'!F91+'[1]CORREGIDO AMB HOSP SEX'!F154</f>
        <v>50959</v>
      </c>
      <c r="E30" s="128">
        <f>+'[1]CORREGIDO AMB HOSP SEX'!G28+'[1]CORREGIDO AMB HOSP SEX'!G91+'[1]CORREGIDO AMB HOSP SEX'!G154</f>
        <v>1159788766</v>
      </c>
      <c r="F30" s="128">
        <f>+'[1]CORREGIDO AMB HOSP SEX'!H28+'[1]CORREGIDO AMB HOSP SEX'!H91+'[1]CORREGIDO AMB HOSP SEX'!H154</f>
        <v>626705499</v>
      </c>
      <c r="G30" s="10">
        <f t="shared" si="0"/>
        <v>0.540361760151762</v>
      </c>
      <c r="H30" s="15">
        <v>18.608467000377185</v>
      </c>
      <c r="I30" s="4">
        <f t="shared" si="1"/>
        <v>22759.252850330657</v>
      </c>
      <c r="J30" s="4">
        <f t="shared" si="1"/>
        <v>12298.22992994368</v>
      </c>
    </row>
    <row r="31" spans="1:10" ht="11.25">
      <c r="A31" s="180"/>
      <c r="B31" s="166"/>
      <c r="C31" s="120" t="s">
        <v>17</v>
      </c>
      <c r="D31" s="117">
        <f>SUM(D15:D30)</f>
        <v>9087827</v>
      </c>
      <c r="E31" s="129">
        <f>SUM(E15:E30)</f>
        <v>85993578184</v>
      </c>
      <c r="F31" s="129">
        <f>SUM(F15:F30)</f>
        <v>40140792268</v>
      </c>
      <c r="G31" s="115">
        <f t="shared" si="0"/>
        <v>0.46678825460793083</v>
      </c>
      <c r="H31" s="119">
        <v>3318.5605846786</v>
      </c>
      <c r="I31" s="117">
        <f t="shared" si="1"/>
        <v>9462.50167218192</v>
      </c>
      <c r="J31" s="117">
        <f t="shared" si="1"/>
        <v>4416.984639782426</v>
      </c>
    </row>
    <row r="32" spans="1:10" ht="11.25">
      <c r="A32" s="180"/>
      <c r="B32" s="164" t="s">
        <v>35</v>
      </c>
      <c r="C32" s="48" t="s">
        <v>58</v>
      </c>
      <c r="D32" s="4">
        <f>+'[1]CORREGIDO AMB HOSP SEX'!F30+'[1]CORREGIDO AMB HOSP SEX'!F93+'[1]CORREGIDO AMB HOSP SEX'!F156</f>
        <v>169</v>
      </c>
      <c r="E32" s="128">
        <f>+'[1]CORREGIDO AMB HOSP SEX'!G30+'[1]CORREGIDO AMB HOSP SEX'!G93+'[1]CORREGIDO AMB HOSP SEX'!G156</f>
        <v>104847586</v>
      </c>
      <c r="F32" s="128">
        <f>+'[1]CORREGIDO AMB HOSP SEX'!H30+'[1]CORREGIDO AMB HOSP SEX'!H93+'[1]CORREGIDO AMB HOSP SEX'!H156</f>
        <v>51904886</v>
      </c>
      <c r="G32" s="10">
        <f t="shared" si="0"/>
        <v>0.49505084456593973</v>
      </c>
      <c r="H32" s="15">
        <v>0.06171296381529748</v>
      </c>
      <c r="I32" s="4">
        <f t="shared" si="1"/>
        <v>620399.9171597633</v>
      </c>
      <c r="J32" s="4">
        <f t="shared" si="1"/>
        <v>307129.50295857986</v>
      </c>
    </row>
    <row r="33" spans="1:10" ht="11.25">
      <c r="A33" s="180"/>
      <c r="B33" s="165"/>
      <c r="C33" s="48" t="s">
        <v>49</v>
      </c>
      <c r="D33" s="4">
        <f>+'[1]CORREGIDO AMB HOSP SEX'!F31+'[1]CORREGIDO AMB HOSP SEX'!F94+'[1]CORREGIDO AMB HOSP SEX'!F157</f>
        <v>8692</v>
      </c>
      <c r="E33" s="128">
        <f>+'[1]CORREGIDO AMB HOSP SEX'!G31+'[1]CORREGIDO AMB HOSP SEX'!G94+'[1]CORREGIDO AMB HOSP SEX'!G157</f>
        <v>2255434544</v>
      </c>
      <c r="F33" s="128">
        <f>+'[1]CORREGIDO AMB HOSP SEX'!H31+'[1]CORREGIDO AMB HOSP SEX'!H94+'[1]CORREGIDO AMB HOSP SEX'!H157</f>
        <v>1529342746</v>
      </c>
      <c r="G33" s="10">
        <f t="shared" si="0"/>
        <v>0.6780701085156386</v>
      </c>
      <c r="H33" s="15">
        <v>3.1740182336246487</v>
      </c>
      <c r="I33" s="4">
        <f t="shared" si="1"/>
        <v>259483.955821445</v>
      </c>
      <c r="J33" s="4">
        <f t="shared" si="1"/>
        <v>175948.3140819144</v>
      </c>
    </row>
    <row r="34" spans="1:10" ht="11.25">
      <c r="A34" s="180"/>
      <c r="B34" s="165"/>
      <c r="C34" s="48" t="s">
        <v>50</v>
      </c>
      <c r="D34" s="4">
        <f>+'[1]CORREGIDO AMB HOSP SEX'!F32+'[1]CORREGIDO AMB HOSP SEX'!F95+'[1]CORREGIDO AMB HOSP SEX'!F158</f>
        <v>972</v>
      </c>
      <c r="E34" s="128">
        <f>+'[1]CORREGIDO AMB HOSP SEX'!G32+'[1]CORREGIDO AMB HOSP SEX'!G95+'[1]CORREGIDO AMB HOSP SEX'!G158</f>
        <v>151680140</v>
      </c>
      <c r="F34" s="128">
        <f>+'[1]CORREGIDO AMB HOSP SEX'!H32+'[1]CORREGIDO AMB HOSP SEX'!H95+'[1]CORREGIDO AMB HOSP SEX'!H158</f>
        <v>84562081</v>
      </c>
      <c r="G34" s="10">
        <f t="shared" si="0"/>
        <v>0.5575026565771893</v>
      </c>
      <c r="H34" s="15">
        <v>0.3549408333045512</v>
      </c>
      <c r="I34" s="4">
        <f t="shared" si="1"/>
        <v>156049.5267489712</v>
      </c>
      <c r="J34" s="4">
        <f t="shared" si="1"/>
        <v>86998.0257201646</v>
      </c>
    </row>
    <row r="35" spans="1:10" ht="11.25">
      <c r="A35" s="180"/>
      <c r="B35" s="165"/>
      <c r="C35" s="48" t="s">
        <v>59</v>
      </c>
      <c r="D35" s="4">
        <f>+'[1]CORREGIDO AMB HOSP SEX'!F33+'[1]CORREGIDO AMB HOSP SEX'!F96+'[1]CORREGIDO AMB HOSP SEX'!F159</f>
        <v>3255</v>
      </c>
      <c r="E35" s="128">
        <f>+'[1]CORREGIDO AMB HOSP SEX'!G33+'[1]CORREGIDO AMB HOSP SEX'!G96+'[1]CORREGIDO AMB HOSP SEX'!G159</f>
        <v>167533384</v>
      </c>
      <c r="F35" s="128">
        <f>+'[1]CORREGIDO AMB HOSP SEX'!H33+'[1]CORREGIDO AMB HOSP SEX'!H96+'[1]CORREGIDO AMB HOSP SEX'!H159</f>
        <v>62927629</v>
      </c>
      <c r="G35" s="10">
        <f t="shared" si="0"/>
        <v>0.37561247494409833</v>
      </c>
      <c r="H35" s="15">
        <v>1.1886135930106112</v>
      </c>
      <c r="I35" s="4">
        <f t="shared" si="1"/>
        <v>51469.549615975426</v>
      </c>
      <c r="J35" s="4">
        <f t="shared" si="1"/>
        <v>19332.604915514592</v>
      </c>
    </row>
    <row r="36" spans="1:10" ht="11.25">
      <c r="A36" s="180"/>
      <c r="B36" s="165"/>
      <c r="C36" s="48" t="s">
        <v>60</v>
      </c>
      <c r="D36" s="4">
        <f>+'[1]CORREGIDO AMB HOSP SEX'!F34+'[1]CORREGIDO AMB HOSP SEX'!F97+'[1]CORREGIDO AMB HOSP SEX'!F160</f>
        <v>2223</v>
      </c>
      <c r="E36" s="128">
        <f>+'[1]CORREGIDO AMB HOSP SEX'!G34+'[1]CORREGIDO AMB HOSP SEX'!G97+'[1]CORREGIDO AMB HOSP SEX'!G160</f>
        <v>309813822</v>
      </c>
      <c r="F36" s="128">
        <f>+'[1]CORREGIDO AMB HOSP SEX'!H34+'[1]CORREGIDO AMB HOSP SEX'!H97+'[1]CORREGIDO AMB HOSP SEX'!H160</f>
        <v>177586256</v>
      </c>
      <c r="G36" s="10">
        <f t="shared" si="0"/>
        <v>0.5732031413369285</v>
      </c>
      <c r="H36" s="15">
        <v>0.8117628317242975</v>
      </c>
      <c r="I36" s="4">
        <f t="shared" si="1"/>
        <v>139367.44129554657</v>
      </c>
      <c r="J36" s="4">
        <f t="shared" si="1"/>
        <v>79885.85515069726</v>
      </c>
    </row>
    <row r="37" spans="1:10" ht="11.25">
      <c r="A37" s="180"/>
      <c r="B37" s="165"/>
      <c r="C37" s="48" t="s">
        <v>61</v>
      </c>
      <c r="D37" s="4">
        <f>+'[1]CORREGIDO AMB HOSP SEX'!F35+'[1]CORREGIDO AMB HOSP SEX'!F98+'[1]CORREGIDO AMB HOSP SEX'!F161</f>
        <v>66700</v>
      </c>
      <c r="E37" s="128">
        <f>+'[1]CORREGIDO AMB HOSP SEX'!G35+'[1]CORREGIDO AMB HOSP SEX'!G98+'[1]CORREGIDO AMB HOSP SEX'!G161</f>
        <v>4352026497</v>
      </c>
      <c r="F37" s="128">
        <f>+'[1]CORREGIDO AMB HOSP SEX'!H35+'[1]CORREGIDO AMB HOSP SEX'!H98+'[1]CORREGIDO AMB HOSP SEX'!H161</f>
        <v>2676601298</v>
      </c>
      <c r="G37" s="10">
        <f t="shared" si="0"/>
        <v>0.6150241272301702</v>
      </c>
      <c r="H37" s="15">
        <v>24.356536606392556</v>
      </c>
      <c r="I37" s="4">
        <f t="shared" si="1"/>
        <v>65247.77356821589</v>
      </c>
      <c r="J37" s="4">
        <f t="shared" si="1"/>
        <v>40128.95499250375</v>
      </c>
    </row>
    <row r="38" spans="1:10" ht="11.25">
      <c r="A38" s="180"/>
      <c r="B38" s="165"/>
      <c r="C38" s="48" t="s">
        <v>62</v>
      </c>
      <c r="D38" s="4">
        <f>+'[1]CORREGIDO AMB HOSP SEX'!F36+'[1]CORREGIDO AMB HOSP SEX'!F99+'[1]CORREGIDO AMB HOSP SEX'!F162</f>
        <v>238</v>
      </c>
      <c r="E38" s="128">
        <f>+'[1]CORREGIDO AMB HOSP SEX'!G36+'[1]CORREGIDO AMB HOSP SEX'!G99+'[1]CORREGIDO AMB HOSP SEX'!G162</f>
        <v>102044104</v>
      </c>
      <c r="F38" s="128">
        <f>+'[1]CORREGIDO AMB HOSP SEX'!H36+'[1]CORREGIDO AMB HOSP SEX'!H99+'[1]CORREGIDO AMB HOSP SEX'!H162</f>
        <v>51263246</v>
      </c>
      <c r="G38" s="10">
        <f t="shared" si="0"/>
        <v>0.5023636250458919</v>
      </c>
      <c r="H38" s="15">
        <v>0.08690938099432426</v>
      </c>
      <c r="I38" s="4">
        <f t="shared" si="1"/>
        <v>428756.7394957983</v>
      </c>
      <c r="J38" s="4">
        <f t="shared" si="1"/>
        <v>215391.7899159664</v>
      </c>
    </row>
    <row r="39" spans="1:10" ht="11.25">
      <c r="A39" s="180"/>
      <c r="B39" s="165"/>
      <c r="C39" s="48" t="s">
        <v>63</v>
      </c>
      <c r="D39" s="4">
        <f>+'[1]CORREGIDO AMB HOSP SEX'!F37+'[1]CORREGIDO AMB HOSP SEX'!F100+'[1]CORREGIDO AMB HOSP SEX'!F163</f>
        <v>43</v>
      </c>
      <c r="E39" s="128">
        <f>+'[1]CORREGIDO AMB HOSP SEX'!G37+'[1]CORREGIDO AMB HOSP SEX'!G100+'[1]CORREGIDO AMB HOSP SEX'!G163</f>
        <v>9738717</v>
      </c>
      <c r="F39" s="128">
        <f>+'[1]CORREGIDO AMB HOSP SEX'!H37+'[1]CORREGIDO AMB HOSP SEX'!H100+'[1]CORREGIDO AMB HOSP SEX'!H163</f>
        <v>6889362</v>
      </c>
      <c r="G39" s="10">
        <f t="shared" si="0"/>
        <v>0.7074198788197665</v>
      </c>
      <c r="H39" s="15">
        <v>0.0157021150535964</v>
      </c>
      <c r="I39" s="4">
        <f t="shared" si="1"/>
        <v>226481.7906976744</v>
      </c>
      <c r="J39" s="4">
        <f t="shared" si="1"/>
        <v>160217.72093023255</v>
      </c>
    </row>
    <row r="40" spans="1:10" ht="11.25">
      <c r="A40" s="180"/>
      <c r="B40" s="165"/>
      <c r="C40" s="48" t="s">
        <v>64</v>
      </c>
      <c r="D40" s="4">
        <f>+'[1]CORREGIDO AMB HOSP SEX'!F38+'[1]CORREGIDO AMB HOSP SEX'!F101+'[1]CORREGIDO AMB HOSP SEX'!F164</f>
        <v>211</v>
      </c>
      <c r="E40" s="128">
        <f>+'[1]CORREGIDO AMB HOSP SEX'!G38+'[1]CORREGIDO AMB HOSP SEX'!G101+'[1]CORREGIDO AMB HOSP SEX'!G164</f>
        <v>76463766</v>
      </c>
      <c r="F40" s="128">
        <f>+'[1]CORREGIDO AMB HOSP SEX'!H38+'[1]CORREGIDO AMB HOSP SEX'!H101+'[1]CORREGIDO AMB HOSP SEX'!H164</f>
        <v>43047970</v>
      </c>
      <c r="G40" s="10">
        <f t="shared" si="0"/>
        <v>0.5629852183843521</v>
      </c>
      <c r="H40" s="15">
        <v>0.07704991340253117</v>
      </c>
      <c r="I40" s="4">
        <f t="shared" si="1"/>
        <v>362387.5165876777</v>
      </c>
      <c r="J40" s="4">
        <f t="shared" si="1"/>
        <v>204018.8151658768</v>
      </c>
    </row>
    <row r="41" spans="1:10" ht="11.25">
      <c r="A41" s="180"/>
      <c r="B41" s="165"/>
      <c r="C41" s="48" t="s">
        <v>65</v>
      </c>
      <c r="D41" s="4">
        <f>+'[1]CORREGIDO AMB HOSP SEX'!F39+'[1]CORREGIDO AMB HOSP SEX'!F102+'[1]CORREGIDO AMB HOSP SEX'!F165</f>
        <v>503</v>
      </c>
      <c r="E41" s="128">
        <f>+'[1]CORREGIDO AMB HOSP SEX'!G39+'[1]CORREGIDO AMB HOSP SEX'!G102+'[1]CORREGIDO AMB HOSP SEX'!G165</f>
        <v>42495719</v>
      </c>
      <c r="F41" s="128">
        <f>+'[1]CORREGIDO AMB HOSP SEX'!H39+'[1]CORREGIDO AMB HOSP SEX'!H102+'[1]CORREGIDO AMB HOSP SEX'!H165</f>
        <v>24964955</v>
      </c>
      <c r="G41" s="10">
        <f t="shared" si="0"/>
        <v>0.5874698813779337</v>
      </c>
      <c r="H41" s="15">
        <v>0.1836782295804416</v>
      </c>
      <c r="I41" s="4">
        <f t="shared" si="1"/>
        <v>84484.53081510935</v>
      </c>
      <c r="J41" s="4">
        <f t="shared" si="1"/>
        <v>49632.11729622266</v>
      </c>
    </row>
    <row r="42" spans="1:10" ht="11.25">
      <c r="A42" s="180"/>
      <c r="B42" s="165"/>
      <c r="C42" s="48" t="s">
        <v>66</v>
      </c>
      <c r="D42" s="4">
        <f>+'[1]CORREGIDO AMB HOSP SEX'!F40+'[1]CORREGIDO AMB HOSP SEX'!F103+'[1]CORREGIDO AMB HOSP SEX'!F166</f>
        <v>813</v>
      </c>
      <c r="E42" s="128">
        <f>+'[1]CORREGIDO AMB HOSP SEX'!G40+'[1]CORREGIDO AMB HOSP SEX'!G103+'[1]CORREGIDO AMB HOSP SEX'!G166</f>
        <v>191718760</v>
      </c>
      <c r="F42" s="128">
        <f>+'[1]CORREGIDO AMB HOSP SEX'!H40+'[1]CORREGIDO AMB HOSP SEX'!H103+'[1]CORREGIDO AMB HOSP SEX'!H166</f>
        <v>130586461</v>
      </c>
      <c r="G42" s="10">
        <f t="shared" si="0"/>
        <v>0.6811355393702734</v>
      </c>
      <c r="H42" s="15">
        <v>0.29687952415288077</v>
      </c>
      <c r="I42" s="4">
        <f t="shared" si="1"/>
        <v>235816.43296432964</v>
      </c>
      <c r="J42" s="4">
        <f t="shared" si="1"/>
        <v>160622.9532595326</v>
      </c>
    </row>
    <row r="43" spans="1:10" ht="11.25">
      <c r="A43" s="180"/>
      <c r="B43" s="165"/>
      <c r="C43" s="48" t="s">
        <v>67</v>
      </c>
      <c r="D43" s="4">
        <f>+'[1]CORREGIDO AMB HOSP SEX'!F41+'[1]CORREGIDO AMB HOSP SEX'!F104+'[1]CORREGIDO AMB HOSP SEX'!F167</f>
        <v>114</v>
      </c>
      <c r="E43" s="128">
        <f>+'[1]CORREGIDO AMB HOSP SEX'!G41+'[1]CORREGIDO AMB HOSP SEX'!G104+'[1]CORREGIDO AMB HOSP SEX'!G167</f>
        <v>15531771</v>
      </c>
      <c r="F43" s="128">
        <f>+'[1]CORREGIDO AMB HOSP SEX'!H41+'[1]CORREGIDO AMB HOSP SEX'!H104+'[1]CORREGIDO AMB HOSP SEX'!H167</f>
        <v>11376390</v>
      </c>
      <c r="G43" s="10">
        <f t="shared" si="0"/>
        <v>0.7324592926331454</v>
      </c>
      <c r="H43" s="15">
        <v>0.04162886316534859</v>
      </c>
      <c r="I43" s="4">
        <f t="shared" si="1"/>
        <v>136243.6052631579</v>
      </c>
      <c r="J43" s="4">
        <f t="shared" si="1"/>
        <v>99792.8947368421</v>
      </c>
    </row>
    <row r="44" spans="1:10" ht="11.25">
      <c r="A44" s="180"/>
      <c r="B44" s="165"/>
      <c r="C44" s="48" t="s">
        <v>68</v>
      </c>
      <c r="D44" s="4">
        <f>+'[1]CORREGIDO AMB HOSP SEX'!F42+'[1]CORREGIDO AMB HOSP SEX'!F105+'[1]CORREGIDO AMB HOSP SEX'!F168</f>
        <v>338</v>
      </c>
      <c r="E44" s="128">
        <f>+'[1]CORREGIDO AMB HOSP SEX'!G42+'[1]CORREGIDO AMB HOSP SEX'!G105+'[1]CORREGIDO AMB HOSP SEX'!G168</f>
        <v>65245246</v>
      </c>
      <c r="F44" s="128">
        <f>+'[1]CORREGIDO AMB HOSP SEX'!H42+'[1]CORREGIDO AMB HOSP SEX'!H105+'[1]CORREGIDO AMB HOSP SEX'!H168</f>
        <v>33475562</v>
      </c>
      <c r="G44" s="10">
        <f>+F44/E44</f>
        <v>0.513072814531192</v>
      </c>
      <c r="H44" s="15">
        <v>0.2600142674495472</v>
      </c>
      <c r="I44" s="4">
        <f t="shared" si="1"/>
        <v>193033.2721893491</v>
      </c>
      <c r="J44" s="4">
        <f t="shared" si="1"/>
        <v>99040.12426035503</v>
      </c>
    </row>
    <row r="45" spans="1:10" ht="11.25">
      <c r="A45" s="180"/>
      <c r="B45" s="165"/>
      <c r="C45" s="48" t="s">
        <v>69</v>
      </c>
      <c r="D45" s="4">
        <f>+'[1]CORREGIDO AMB HOSP SEX'!F43+'[1]CORREGIDO AMB HOSP SEX'!F106+'[1]CORREGIDO AMB HOSP SEX'!F169</f>
        <v>198</v>
      </c>
      <c r="E45" s="128">
        <f>+'[1]CORREGIDO AMB HOSP SEX'!G43+'[1]CORREGIDO AMB HOSP SEX'!G106+'[1]CORREGIDO AMB HOSP SEX'!G169</f>
        <v>39773473</v>
      </c>
      <c r="F45" s="128">
        <f>+'[1]CORREGIDO AMB HOSP SEX'!H43+'[1]CORREGIDO AMB HOSP SEX'!H106+'[1]CORREGIDO AMB HOSP SEX'!H169</f>
        <v>22236803</v>
      </c>
      <c r="G45" s="10">
        <f>+F45/E45</f>
        <v>0.5590862784348755</v>
      </c>
      <c r="H45" s="15">
        <v>0.15231605016275251</v>
      </c>
      <c r="I45" s="4">
        <f t="shared" si="1"/>
        <v>200876.12626262626</v>
      </c>
      <c r="J45" s="4">
        <f t="shared" si="1"/>
        <v>112307.08585858585</v>
      </c>
    </row>
    <row r="46" spans="1:10" ht="11.25">
      <c r="A46" s="180"/>
      <c r="B46" s="165"/>
      <c r="C46" s="48" t="s">
        <v>71</v>
      </c>
      <c r="D46" s="4">
        <f>+'[1]CORREGIDO AMB HOSP SEX'!F45+'[1]CORREGIDO AMB HOSP SEX'!F108+'[1]CORREGIDO AMB HOSP SEX'!F171</f>
        <v>1132</v>
      </c>
      <c r="E46" s="128">
        <f>+'[1]CORREGIDO AMB HOSP SEX'!G45+'[1]CORREGIDO AMB HOSP SEX'!G108+'[1]CORREGIDO AMB HOSP SEX'!G171</f>
        <v>190607438</v>
      </c>
      <c r="F46" s="128">
        <f>+'[1]CORREGIDO AMB HOSP SEX'!H45+'[1]CORREGIDO AMB HOSP SEX'!H108+'[1]CORREGIDO AMB HOSP SEX'!H171</f>
        <v>114546392</v>
      </c>
      <c r="G46" s="10">
        <f aca="true" t="shared" si="2" ref="G46:G63">+F46/E46</f>
        <v>0.6009544706224949</v>
      </c>
      <c r="H46" s="15">
        <v>0.4133673079225843</v>
      </c>
      <c r="I46" s="4">
        <f t="shared" si="1"/>
        <v>168381.12897526502</v>
      </c>
      <c r="J46" s="4">
        <f t="shared" si="1"/>
        <v>101189.39222614841</v>
      </c>
    </row>
    <row r="47" spans="1:10" ht="11.25">
      <c r="A47" s="180"/>
      <c r="B47" s="166"/>
      <c r="C47" s="120" t="s">
        <v>17</v>
      </c>
      <c r="D47" s="117">
        <f>SUM(D32:D46)</f>
        <v>85601</v>
      </c>
      <c r="E47" s="129">
        <f>SUM(E32:E46)</f>
        <v>8074954967</v>
      </c>
      <c r="F47" s="129">
        <f>SUM(F32:F46)</f>
        <v>5021312037</v>
      </c>
      <c r="G47" s="115">
        <f t="shared" si="2"/>
        <v>0.6218377758787073</v>
      </c>
      <c r="H47" s="119">
        <v>31.25852908611408</v>
      </c>
      <c r="I47" s="117">
        <f t="shared" si="1"/>
        <v>94332.48404808356</v>
      </c>
      <c r="J47" s="117">
        <f t="shared" si="1"/>
        <v>58659.50207357391</v>
      </c>
    </row>
    <row r="48" spans="1:10" ht="11.25">
      <c r="A48" s="180"/>
      <c r="B48" s="164" t="s">
        <v>36</v>
      </c>
      <c r="C48" s="123" t="s">
        <v>124</v>
      </c>
      <c r="D48" s="14">
        <f>+'[1]CORREGIDO AMB HOSP SEX'!F47+'[1]CORREGIDO AMB HOSP SEX'!F110+'[1]CORREGIDO AMB HOSP SEX'!F173</f>
        <v>10288</v>
      </c>
      <c r="E48" s="131">
        <f>+'[1]CORREGIDO AMB HOSP SEX'!G47+'[1]CORREGIDO AMB HOSP SEX'!G110+'[1]CORREGIDO AMB HOSP SEX'!G173</f>
        <v>245917880</v>
      </c>
      <c r="F48" s="131">
        <f>+'[1]CORREGIDO AMB HOSP SEX'!H47+'[1]CORREGIDO AMB HOSP SEX'!H110+'[1]CORREGIDO AMB HOSP SEX'!H173</f>
        <v>126791256</v>
      </c>
      <c r="G48" s="10">
        <f t="shared" si="2"/>
        <v>0.5155837225011861</v>
      </c>
      <c r="H48" s="15">
        <v>3.756822317939529</v>
      </c>
      <c r="I48" s="4">
        <f t="shared" si="1"/>
        <v>23903.370917573873</v>
      </c>
      <c r="J48" s="4">
        <f t="shared" si="1"/>
        <v>12324.188958009332</v>
      </c>
    </row>
    <row r="49" spans="1:10" ht="11.25">
      <c r="A49" s="180"/>
      <c r="B49" s="165"/>
      <c r="C49" s="48" t="s">
        <v>72</v>
      </c>
      <c r="D49" s="4">
        <f>+'[1]CORREGIDO AMB HOSP SEX'!F48+'[1]CORREGIDO AMB HOSP SEX'!F111+'[1]CORREGIDO AMB HOSP SEX'!F174</f>
        <v>3172</v>
      </c>
      <c r="E49" s="128">
        <f>+'[1]CORREGIDO AMB HOSP SEX'!G48+'[1]CORREGIDO AMB HOSP SEX'!G111+'[1]CORREGIDO AMB HOSP SEX'!G174</f>
        <v>199258946</v>
      </c>
      <c r="F49" s="128">
        <f>+'[1]CORREGIDO AMB HOSP SEX'!H48+'[1]CORREGIDO AMB HOSP SEX'!H111+'[1]CORREGIDO AMB HOSP SEX'!H174</f>
        <v>103846140</v>
      </c>
      <c r="G49" s="10">
        <f t="shared" si="2"/>
        <v>0.5211617449788176</v>
      </c>
      <c r="H49" s="15">
        <v>1.1583048593025065</v>
      </c>
      <c r="I49" s="4">
        <f t="shared" si="1"/>
        <v>62818.078814627996</v>
      </c>
      <c r="J49" s="4">
        <f t="shared" si="1"/>
        <v>32738.379571248424</v>
      </c>
    </row>
    <row r="50" spans="1:10" ht="11.25">
      <c r="A50" s="180"/>
      <c r="B50" s="165"/>
      <c r="C50" s="48" t="s">
        <v>73</v>
      </c>
      <c r="D50" s="4">
        <f>+'[1]CORREGIDO AMB HOSP SEX'!F49+'[1]CORREGIDO AMB HOSP SEX'!F112+'[1]CORREGIDO AMB HOSP SEX'!F175</f>
        <v>136440</v>
      </c>
      <c r="E50" s="128">
        <f>+'[1]CORREGIDO AMB HOSP SEX'!G49+'[1]CORREGIDO AMB HOSP SEX'!G112+'[1]CORREGIDO AMB HOSP SEX'!G175</f>
        <v>5368969578</v>
      </c>
      <c r="F50" s="128">
        <f>+'[1]CORREGIDO AMB HOSP SEX'!H49+'[1]CORREGIDO AMB HOSP SEX'!H112+'[1]CORREGIDO AMB HOSP SEX'!H175</f>
        <v>3456767231</v>
      </c>
      <c r="G50" s="10">
        <f t="shared" si="2"/>
        <v>0.643841836087975</v>
      </c>
      <c r="H50" s="15">
        <v>49.82317623052774</v>
      </c>
      <c r="I50" s="4">
        <f t="shared" si="1"/>
        <v>39350.407343887426</v>
      </c>
      <c r="J50" s="4">
        <f t="shared" si="1"/>
        <v>25335.438515098213</v>
      </c>
    </row>
    <row r="51" spans="1:10" ht="11.25">
      <c r="A51" s="180"/>
      <c r="B51" s="165"/>
      <c r="C51" s="48" t="s">
        <v>74</v>
      </c>
      <c r="D51" s="4">
        <f>+'[1]CORREGIDO AMB HOSP SEX'!F50+'[1]CORREGIDO AMB HOSP SEX'!F113+'[1]CORREGIDO AMB HOSP SEX'!F176</f>
        <v>56296</v>
      </c>
      <c r="E51" s="128">
        <f>+'[1]CORREGIDO AMB HOSP SEX'!G50+'[1]CORREGIDO AMB HOSP SEX'!G113+'[1]CORREGIDO AMB HOSP SEX'!G176</f>
        <v>1495445418</v>
      </c>
      <c r="F51" s="128">
        <f>+'[1]CORREGIDO AMB HOSP SEX'!H50+'[1]CORREGIDO AMB HOSP SEX'!H113+'[1]CORREGIDO AMB HOSP SEX'!H176</f>
        <v>714216794</v>
      </c>
      <c r="G51" s="10">
        <f t="shared" si="2"/>
        <v>0.4775946921253665</v>
      </c>
      <c r="H51" s="15">
        <v>20.55735509435495</v>
      </c>
      <c r="I51" s="4">
        <f t="shared" si="1"/>
        <v>26563.972893278387</v>
      </c>
      <c r="J51" s="4">
        <f t="shared" si="1"/>
        <v>12686.812455591871</v>
      </c>
    </row>
    <row r="52" spans="1:10" ht="11.25">
      <c r="A52" s="180"/>
      <c r="B52" s="165"/>
      <c r="C52" s="48" t="s">
        <v>75</v>
      </c>
      <c r="D52" s="4">
        <f>+'[1]CORREGIDO AMB HOSP SEX'!F51+'[1]CORREGIDO AMB HOSP SEX'!F114+'[1]CORREGIDO AMB HOSP SEX'!F177</f>
        <v>127693</v>
      </c>
      <c r="E52" s="128">
        <f>+'[1]CORREGIDO AMB HOSP SEX'!G51+'[1]CORREGIDO AMB HOSP SEX'!G114+'[1]CORREGIDO AMB HOSP SEX'!G177</f>
        <v>11432393788</v>
      </c>
      <c r="F52" s="128">
        <f>+'[1]CORREGIDO AMB HOSP SEX'!H51+'[1]CORREGIDO AMB HOSP SEX'!H114+'[1]CORREGIDO AMB HOSP SEX'!H177</f>
        <v>2493272535</v>
      </c>
      <c r="G52" s="10">
        <f t="shared" si="2"/>
        <v>0.21808840573853053</v>
      </c>
      <c r="H52" s="15">
        <v>46.62907389625314</v>
      </c>
      <c r="I52" s="4">
        <f t="shared" si="1"/>
        <v>89530.3093200097</v>
      </c>
      <c r="J52" s="4">
        <f t="shared" si="1"/>
        <v>19525.522424878418</v>
      </c>
    </row>
    <row r="53" spans="1:10" ht="11.25">
      <c r="A53" s="180"/>
      <c r="B53" s="165"/>
      <c r="C53" s="48" t="s">
        <v>76</v>
      </c>
      <c r="D53" s="4">
        <f>+'[1]CORREGIDO AMB HOSP SEX'!F52+'[1]CORREGIDO AMB HOSP SEX'!F115+'[1]CORREGIDO AMB HOSP SEX'!F178</f>
        <v>1542</v>
      </c>
      <c r="E53" s="128">
        <f>+'[1]CORREGIDO AMB HOSP SEX'!G52+'[1]CORREGIDO AMB HOSP SEX'!G115+'[1]CORREGIDO AMB HOSP SEX'!G178</f>
        <v>1059960032</v>
      </c>
      <c r="F53" s="128">
        <f>+'[1]CORREGIDO AMB HOSP SEX'!H52+'[1]CORREGIDO AMB HOSP SEX'!H115+'[1]CORREGIDO AMB HOSP SEX'!H178</f>
        <v>283813900</v>
      </c>
      <c r="G53" s="10">
        <f t="shared" si="2"/>
        <v>0.267759058296266</v>
      </c>
      <c r="H53" s="15">
        <v>0.5630851491312941</v>
      </c>
      <c r="I53" s="4">
        <f t="shared" si="1"/>
        <v>687393.0168612192</v>
      </c>
      <c r="J53" s="4">
        <f t="shared" si="1"/>
        <v>184055.70687418937</v>
      </c>
    </row>
    <row r="54" spans="1:10" ht="11.25">
      <c r="A54" s="180"/>
      <c r="B54" s="165"/>
      <c r="C54" s="48" t="s">
        <v>77</v>
      </c>
      <c r="D54" s="4">
        <f>+'[1]CORREGIDO AMB HOSP SEX'!F53+'[1]CORREGIDO AMB HOSP SEX'!F116+'[1]CORREGIDO AMB HOSP SEX'!F179</f>
        <v>6232</v>
      </c>
      <c r="E54" s="128">
        <f>+'[1]CORREGIDO AMB HOSP SEX'!G53+'[1]CORREGIDO AMB HOSP SEX'!G116+'[1]CORREGIDO AMB HOSP SEX'!G179</f>
        <v>328957608</v>
      </c>
      <c r="F54" s="128">
        <f>+'[1]CORREGIDO AMB HOSP SEX'!H53+'[1]CORREGIDO AMB HOSP SEX'!H116+'[1]CORREGIDO AMB HOSP SEX'!H179</f>
        <v>166470352</v>
      </c>
      <c r="G54" s="10">
        <f t="shared" si="2"/>
        <v>0.5060541174654942</v>
      </c>
      <c r="H54" s="15">
        <v>2.27571118637239</v>
      </c>
      <c r="I54" s="4">
        <f t="shared" si="1"/>
        <v>52785.23876765084</v>
      </c>
      <c r="J54" s="4">
        <f t="shared" si="1"/>
        <v>26712.187419768936</v>
      </c>
    </row>
    <row r="55" spans="1:10" ht="11.25">
      <c r="A55" s="180"/>
      <c r="B55" s="165"/>
      <c r="C55" s="48" t="s">
        <v>97</v>
      </c>
      <c r="D55" s="4">
        <f>+'[1]CORREGIDO AMB HOSP SEX'!F54+'[1]CORREGIDO AMB HOSP SEX'!F117+'[1]CORREGIDO AMB HOSP SEX'!F180</f>
        <v>1191</v>
      </c>
      <c r="E55" s="128">
        <f>+'[1]CORREGIDO AMB HOSP SEX'!G54+'[1]CORREGIDO AMB HOSP SEX'!G117+'[1]CORREGIDO AMB HOSP SEX'!G180</f>
        <v>19386803</v>
      </c>
      <c r="F55" s="128">
        <f>+'[1]CORREGIDO AMB HOSP SEX'!H54+'[1]CORREGIDO AMB HOSP SEX'!H117+'[1]CORREGIDO AMB HOSP SEX'!H180</f>
        <v>7297466</v>
      </c>
      <c r="G55" s="10">
        <f t="shared" si="2"/>
        <v>0.37641409983894714</v>
      </c>
      <c r="H55" s="15">
        <v>0.43491207043798397</v>
      </c>
      <c r="I55" s="4">
        <f t="shared" si="1"/>
        <v>16277.752308984047</v>
      </c>
      <c r="J55" s="4">
        <f t="shared" si="1"/>
        <v>6127.175482787574</v>
      </c>
    </row>
    <row r="56" spans="1:10" ht="11.25">
      <c r="A56" s="180"/>
      <c r="B56" s="166"/>
      <c r="C56" s="120" t="s">
        <v>17</v>
      </c>
      <c r="D56" s="117">
        <f>SUM(D48:D55)</f>
        <v>342854</v>
      </c>
      <c r="E56" s="129">
        <f>SUM(E48:E55)</f>
        <v>20150290053</v>
      </c>
      <c r="F56" s="129">
        <f>SUM(F48:F55)</f>
        <v>7352475674</v>
      </c>
      <c r="G56" s="115">
        <f t="shared" si="2"/>
        <v>0.36488187786187</v>
      </c>
      <c r="H56" s="119">
        <v>125.19844080431952</v>
      </c>
      <c r="I56" s="117">
        <f t="shared" si="1"/>
        <v>58772.218066582274</v>
      </c>
      <c r="J56" s="117">
        <f t="shared" si="1"/>
        <v>21444.917294241863</v>
      </c>
    </row>
    <row r="57" spans="1:10" ht="11.25">
      <c r="A57" s="180"/>
      <c r="B57" s="164" t="s">
        <v>215</v>
      </c>
      <c r="C57" s="123" t="s">
        <v>210</v>
      </c>
      <c r="D57" s="14">
        <f>+'[1]CORREGIDO AMB HOSP SEX'!F56+'[1]CORREGIDO AMB HOSP SEX'!F119+'[1]CORREGIDO AMB HOSP SEX'!F182</f>
        <v>1489577</v>
      </c>
      <c r="E57" s="131">
        <f>+'[1]CORREGIDO AMB HOSP SEX'!G56+'[1]CORREGIDO AMB HOSP SEX'!G119+'[1]CORREGIDO AMB HOSP SEX'!G182</f>
        <v>17352963335</v>
      </c>
      <c r="F57" s="131">
        <f>+'[1]CORREGIDO AMB HOSP SEX'!H56+'[1]CORREGIDO AMB HOSP SEX'!H119+'[1]CORREGIDO AMB HOSP SEX'!H182</f>
        <v>16532673072</v>
      </c>
      <c r="G57" s="32">
        <f t="shared" si="2"/>
        <v>0.952729096053265</v>
      </c>
      <c r="H57" s="33">
        <v>543.942079888162</v>
      </c>
      <c r="I57" s="14">
        <f>+E57/$D57</f>
        <v>11649.591350430357</v>
      </c>
      <c r="J57" s="14">
        <f>+F57/$D57</f>
        <v>11098.904636685449</v>
      </c>
    </row>
    <row r="58" spans="1:10" ht="11.25">
      <c r="A58" s="180"/>
      <c r="B58" s="165"/>
      <c r="C58" s="48" t="s">
        <v>213</v>
      </c>
      <c r="D58" s="4">
        <f>+'[1]CORREGIDO AMB HOSP SEX'!F57+'[1]CORREGIDO AMB HOSP SEX'!F120+'[1]CORREGIDO AMB HOSP SEX'!F183</f>
        <v>149357</v>
      </c>
      <c r="E58" s="128">
        <f>+'[1]CORREGIDO AMB HOSP SEX'!G57+'[1]CORREGIDO AMB HOSP SEX'!G120+'[1]CORREGIDO AMB HOSP SEX'!G183</f>
        <v>3978224366</v>
      </c>
      <c r="F58" s="128">
        <f>+'[1]CORREGIDO AMB HOSP SEX'!H57+'[1]CORREGIDO AMB HOSP SEX'!H120+'[1]CORREGIDO AMB HOSP SEX'!H183</f>
        <v>2906525636</v>
      </c>
      <c r="G58" s="10">
        <f t="shared" si="2"/>
        <v>0.7306087763276246</v>
      </c>
      <c r="H58" s="15">
        <v>54.54001855953482</v>
      </c>
      <c r="I58" s="4">
        <f aca="true" t="shared" si="3" ref="I58:J65">+E58/$D58</f>
        <v>26635.6740293391</v>
      </c>
      <c r="J58" s="4">
        <f t="shared" si="3"/>
        <v>19460.25720923693</v>
      </c>
    </row>
    <row r="59" spans="1:10" ht="11.25" customHeight="1">
      <c r="A59" s="180"/>
      <c r="B59" s="168"/>
      <c r="C59" s="48" t="s">
        <v>121</v>
      </c>
      <c r="D59" s="4">
        <f>+'[1]CORREGIDO AMB HOSP SEX'!F58+'[1]CORREGIDO AMB HOSP SEX'!F121+'[1]CORREGIDO AMB HOSP SEX'!F184</f>
        <v>66766</v>
      </c>
      <c r="E59" s="128">
        <f>+'[1]CORREGIDO AMB HOSP SEX'!G58+'[1]CORREGIDO AMB HOSP SEX'!G121+'[1]CORREGIDO AMB HOSP SEX'!G184</f>
        <v>1204499591</v>
      </c>
      <c r="F59" s="128">
        <f>+'[1]CORREGIDO AMB HOSP SEX'!H58+'[1]CORREGIDO AMB HOSP SEX'!H121+'[1]CORREGIDO AMB HOSP SEX'!H184</f>
        <v>718566877</v>
      </c>
      <c r="G59" s="10">
        <f t="shared" si="2"/>
        <v>0.5965688011595182</v>
      </c>
      <c r="H59" s="15">
        <v>24.380637527172492</v>
      </c>
      <c r="I59" s="4">
        <f t="shared" si="3"/>
        <v>18040.61335110685</v>
      </c>
      <c r="J59" s="4">
        <f t="shared" si="3"/>
        <v>10762.467079052212</v>
      </c>
    </row>
    <row r="60" spans="1:10" ht="11.25" customHeight="1">
      <c r="A60" s="180"/>
      <c r="B60" s="168"/>
      <c r="C60" s="48" t="s">
        <v>78</v>
      </c>
      <c r="D60" s="4">
        <f>+'[1]CORREGIDO AMB HOSP SEX'!F59+'[1]CORREGIDO AMB HOSP SEX'!F122+'[1]CORREGIDO AMB HOSP SEX'!F185</f>
        <v>956176</v>
      </c>
      <c r="E60" s="128">
        <f>+'[1]CORREGIDO AMB HOSP SEX'!G59+'[1]CORREGIDO AMB HOSP SEX'!G122+'[1]CORREGIDO AMB HOSP SEX'!G185</f>
        <v>18812147945</v>
      </c>
      <c r="F60" s="128">
        <f>+'[1]CORREGIDO AMB HOSP SEX'!H59+'[1]CORREGIDO AMB HOSP SEX'!H122+'[1]CORREGIDO AMB HOSP SEX'!H185</f>
        <v>7968957801</v>
      </c>
      <c r="G60" s="10">
        <f t="shared" si="2"/>
        <v>0.4236070131012357</v>
      </c>
      <c r="H60" s="15">
        <v>349.16245496482765</v>
      </c>
      <c r="I60" s="4">
        <f t="shared" si="3"/>
        <v>19674.356964617393</v>
      </c>
      <c r="J60" s="4">
        <f t="shared" si="3"/>
        <v>8334.195588469069</v>
      </c>
    </row>
    <row r="61" spans="1:10" ht="11.25" customHeight="1">
      <c r="A61" s="180"/>
      <c r="B61" s="168"/>
      <c r="C61" s="48" t="s">
        <v>211</v>
      </c>
      <c r="D61" s="4">
        <f>+'[1]CORREGIDO AMB HOSP SEX'!F60+'[1]CORREGIDO AMB HOSP SEX'!F123+'[1]CORREGIDO AMB HOSP SEX'!F186</f>
        <v>3475</v>
      </c>
      <c r="E61" s="128">
        <f>+'[1]CORREGIDO AMB HOSP SEX'!G60+'[1]CORREGIDO AMB HOSP SEX'!G123+'[1]CORREGIDO AMB HOSP SEX'!G186</f>
        <v>2210363966</v>
      </c>
      <c r="F61" s="128">
        <f>+'[1]CORREGIDO AMB HOSP SEX'!H60+'[1]CORREGIDO AMB HOSP SEX'!H123+'[1]CORREGIDO AMB HOSP SEX'!H186</f>
        <v>1458938924</v>
      </c>
      <c r="G61" s="10">
        <f t="shared" si="2"/>
        <v>0.6600446561930606</v>
      </c>
      <c r="H61" s="15">
        <v>1.2689499956104067</v>
      </c>
      <c r="I61" s="4">
        <f t="shared" si="3"/>
        <v>636075.9614388489</v>
      </c>
      <c r="J61" s="4">
        <f t="shared" si="3"/>
        <v>419838.5392805755</v>
      </c>
    </row>
    <row r="62" spans="1:10" ht="11.25" customHeight="1">
      <c r="A62" s="180"/>
      <c r="B62" s="168"/>
      <c r="C62" s="48" t="s">
        <v>212</v>
      </c>
      <c r="D62" s="4">
        <f>+'[1]CORREGIDO AMB HOSP SEX'!F61+'[1]CORREGIDO AMB HOSP SEX'!F124+'[1]CORREGIDO AMB HOSP SEX'!F187</f>
        <v>134</v>
      </c>
      <c r="E62" s="128">
        <f>+'[1]CORREGIDO AMB HOSP SEX'!G61+'[1]CORREGIDO AMB HOSP SEX'!G124+'[1]CORREGIDO AMB HOSP SEX'!G187</f>
        <v>43996926</v>
      </c>
      <c r="F62" s="128">
        <f>+'[1]CORREGIDO AMB HOSP SEX'!H61+'[1]CORREGIDO AMB HOSP SEX'!H124+'[1]CORREGIDO AMB HOSP SEX'!H187</f>
        <v>34957863</v>
      </c>
      <c r="G62" s="10">
        <f t="shared" si="2"/>
        <v>0.7945523966833501</v>
      </c>
      <c r="H62" s="15">
        <v>0.04893217249260273</v>
      </c>
      <c r="I62" s="4">
        <f t="shared" si="3"/>
        <v>328335.2686567164</v>
      </c>
      <c r="J62" s="4">
        <f t="shared" si="3"/>
        <v>260879.57462686568</v>
      </c>
    </row>
    <row r="63" spans="1:10" ht="11.25" customHeight="1">
      <c r="A63" s="180"/>
      <c r="B63" s="173"/>
      <c r="C63" s="120" t="s">
        <v>17</v>
      </c>
      <c r="D63" s="117">
        <f>SUM(D57:D62)</f>
        <v>2665485</v>
      </c>
      <c r="E63" s="129">
        <f>SUM(E57:E62)</f>
        <v>43602196129</v>
      </c>
      <c r="F63" s="129">
        <f>SUM(F57:F62)</f>
        <v>29620620173</v>
      </c>
      <c r="G63" s="115">
        <f t="shared" si="2"/>
        <v>0.6793378041180638</v>
      </c>
      <c r="H63" s="116">
        <v>973.3430731078</v>
      </c>
      <c r="I63" s="117">
        <f t="shared" si="3"/>
        <v>16358.072219127102</v>
      </c>
      <c r="J63" s="117">
        <f t="shared" si="3"/>
        <v>11112.656860946507</v>
      </c>
    </row>
    <row r="64" spans="1:10" ht="11.25">
      <c r="A64" s="180"/>
      <c r="B64" s="171" t="s">
        <v>19</v>
      </c>
      <c r="C64" s="171"/>
      <c r="D64" s="14">
        <f>+'[1]CORREGIDO AMB HOSP SEX'!F65+'[1]CORREGIDO AMB HOSP SEX'!F128+'[1]CORREGIDO AMB HOSP SEX'!F191</f>
        <v>1035961</v>
      </c>
      <c r="E64" s="131">
        <f>+'[1]CORREGIDO AMB HOSP SEX'!G65+'[1]CORREGIDO AMB HOSP SEX'!G128+'[1]CORREGIDO AMB HOSP SEX'!G191</f>
        <v>37314618175</v>
      </c>
      <c r="F64" s="131">
        <f>+'[1]CORREGIDO AMB HOSP SEX'!H65+'[1]CORREGIDO AMB HOSP SEX'!H128+'[1]CORREGIDO AMB HOSP SEX'!H191</f>
        <v>17987651128</v>
      </c>
      <c r="G64" s="11">
        <f>+F64/E64</f>
        <v>0.4820537367859587</v>
      </c>
      <c r="H64" s="16">
        <v>378.2971816985763</v>
      </c>
      <c r="I64" s="6">
        <f t="shared" si="3"/>
        <v>36019.32715131168</v>
      </c>
      <c r="J64" s="6">
        <f t="shared" si="3"/>
        <v>17363.251249805737</v>
      </c>
    </row>
    <row r="65" spans="1:10" ht="12" thickBot="1">
      <c r="A65" s="181"/>
      <c r="B65" s="139"/>
      <c r="C65" s="121" t="s">
        <v>122</v>
      </c>
      <c r="D65" s="110">
        <f>+D64+D63+D56+D47+D31+D14+D10</f>
        <v>38442696</v>
      </c>
      <c r="E65" s="130">
        <f>+E64+E63+E56+E47+E31+E14+E10</f>
        <v>475593712302</v>
      </c>
      <c r="F65" s="130">
        <f>+F64+F63+F56+F47+F31+F14+F10</f>
        <v>279401506448</v>
      </c>
      <c r="G65" s="112">
        <f>+F65/E65</f>
        <v>0.5874793951661439</v>
      </c>
      <c r="H65" s="113">
        <v>14037.945013079769</v>
      </c>
      <c r="I65" s="110">
        <f t="shared" si="3"/>
        <v>12371.497365897543</v>
      </c>
      <c r="J65" s="110">
        <f t="shared" si="3"/>
        <v>7267.99978981703</v>
      </c>
    </row>
    <row r="66" spans="1:10" ht="11.25">
      <c r="A66" s="78" t="s">
        <v>199</v>
      </c>
      <c r="B66" s="72"/>
      <c r="C66" s="72"/>
      <c r="D66" s="14"/>
      <c r="E66" s="67"/>
      <c r="F66" s="67"/>
      <c r="G66" s="32"/>
      <c r="H66" s="33"/>
      <c r="I66" s="14"/>
      <c r="J66" s="14"/>
    </row>
    <row r="67" spans="1:10" ht="11.25">
      <c r="A67" s="71"/>
      <c r="B67" s="76"/>
      <c r="C67" s="76"/>
      <c r="D67" s="4"/>
      <c r="E67" s="65"/>
      <c r="F67" s="65"/>
      <c r="G67" s="10"/>
      <c r="H67" s="15"/>
      <c r="I67" s="4"/>
      <c r="J67" s="4"/>
    </row>
    <row r="68" spans="1:10" ht="11.25">
      <c r="A68" s="71"/>
      <c r="B68" s="76"/>
      <c r="C68" s="76"/>
      <c r="D68" s="4"/>
      <c r="E68" s="65"/>
      <c r="F68" s="65"/>
      <c r="G68" s="10"/>
      <c r="H68" s="15"/>
      <c r="I68" s="4"/>
      <c r="J68" s="4"/>
    </row>
    <row r="69" spans="1:10" ht="11.25">
      <c r="A69" s="148" t="s">
        <v>181</v>
      </c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ht="11.25">
      <c r="A70" s="178" t="s">
        <v>154</v>
      </c>
      <c r="B70" s="178"/>
      <c r="C70" s="178"/>
      <c r="D70" s="178"/>
      <c r="E70" s="178"/>
      <c r="F70" s="178"/>
      <c r="G70" s="178"/>
      <c r="H70" s="178"/>
      <c r="I70" s="178"/>
      <c r="J70" s="178"/>
    </row>
    <row r="71" spans="1:10" ht="11.25">
      <c r="A71" s="178" t="s">
        <v>207</v>
      </c>
      <c r="B71" s="178"/>
      <c r="C71" s="178"/>
      <c r="D71" s="178"/>
      <c r="E71" s="178"/>
      <c r="F71" s="178"/>
      <c r="G71" s="178"/>
      <c r="H71" s="178"/>
      <c r="I71" s="178"/>
      <c r="J71" s="178"/>
    </row>
    <row r="72" spans="1:10" ht="12" thickBot="1">
      <c r="A72" s="46"/>
      <c r="B72" s="73"/>
      <c r="C72" s="73"/>
      <c r="D72" s="64"/>
      <c r="E72" s="68"/>
      <c r="F72" s="68"/>
      <c r="G72" s="74"/>
      <c r="H72" s="75"/>
      <c r="I72" s="64"/>
      <c r="J72" s="64"/>
    </row>
    <row r="73" spans="1:10" ht="11.25">
      <c r="A73" s="162" t="s">
        <v>155</v>
      </c>
      <c r="B73" s="162" t="s">
        <v>95</v>
      </c>
      <c r="C73" s="162" t="s">
        <v>96</v>
      </c>
      <c r="D73" s="162" t="s">
        <v>80</v>
      </c>
      <c r="E73" s="162" t="s">
        <v>192</v>
      </c>
      <c r="F73" s="162" t="s">
        <v>193</v>
      </c>
      <c r="G73" s="162" t="s">
        <v>93</v>
      </c>
      <c r="H73" s="162" t="s">
        <v>101</v>
      </c>
      <c r="I73" s="162" t="s">
        <v>99</v>
      </c>
      <c r="J73" s="162" t="s">
        <v>98</v>
      </c>
    </row>
    <row r="74" spans="1:10" ht="11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</row>
    <row r="75" spans="1:10" ht="11.25">
      <c r="A75" s="179" t="s">
        <v>157</v>
      </c>
      <c r="B75" s="164" t="s">
        <v>33</v>
      </c>
      <c r="C75" s="123" t="s">
        <v>37</v>
      </c>
      <c r="D75" s="14">
        <f>+'[1]CORREGIDO AMB HOSP SEX'!I4+'[1]CORREGIDO AMB HOSP SEX'!I67+'[1]CORREGIDO AMB HOSP SEX'!I130</f>
        <v>25012</v>
      </c>
      <c r="E75" s="131">
        <f>+'[1]CORREGIDO AMB HOSP SEX'!J4+'[1]CORREGIDO AMB HOSP SEX'!J67+'[1]CORREGIDO AMB HOSP SEX'!J130</f>
        <v>2707759784</v>
      </c>
      <c r="F75" s="131">
        <f>+'[1]CORREGIDO AMB HOSP SEX'!K4+'[1]CORREGIDO AMB HOSP SEX'!K67+'[1]CORREGIDO AMB HOSP SEX'!K130</f>
        <v>1627331805</v>
      </c>
      <c r="G75" s="32">
        <f aca="true" t="shared" si="4" ref="G75:G133">+F75/E75</f>
        <v>0.6009882466738047</v>
      </c>
      <c r="H75" s="33">
        <v>9.133518644664028</v>
      </c>
      <c r="I75" s="14">
        <f t="shared" si="1"/>
        <v>108258.42731488886</v>
      </c>
      <c r="J75" s="14">
        <f t="shared" si="1"/>
        <v>65062.04241963857</v>
      </c>
    </row>
    <row r="76" spans="1:10" ht="11.25" customHeight="1">
      <c r="A76" s="180"/>
      <c r="B76" s="189"/>
      <c r="C76" s="48" t="s">
        <v>38</v>
      </c>
      <c r="D76" s="4">
        <f>+'[1]CORREGIDO AMB HOSP SEX'!I5+'[1]CORREGIDO AMB HOSP SEX'!I68+'[1]CORREGIDO AMB HOSP SEX'!I131</f>
        <v>459</v>
      </c>
      <c r="E76" s="128">
        <f>+'[1]CORREGIDO AMB HOSP SEX'!J5+'[1]CORREGIDO AMB HOSP SEX'!J68+'[1]CORREGIDO AMB HOSP SEX'!J131</f>
        <v>17917321</v>
      </c>
      <c r="F76" s="128">
        <f>+'[1]CORREGIDO AMB HOSP SEX'!K5+'[1]CORREGIDO AMB HOSP SEX'!K68+'[1]CORREGIDO AMB HOSP SEX'!K131</f>
        <v>8555910</v>
      </c>
      <c r="G76" s="10">
        <f t="shared" si="4"/>
        <v>0.4775217232531582</v>
      </c>
      <c r="H76" s="15">
        <v>0.1676109490604825</v>
      </c>
      <c r="I76" s="4">
        <f t="shared" si="1"/>
        <v>39035.55773420479</v>
      </c>
      <c r="J76" s="4">
        <f t="shared" si="1"/>
        <v>18640.32679738562</v>
      </c>
    </row>
    <row r="77" spans="1:10" ht="11.25" customHeight="1">
      <c r="A77" s="180"/>
      <c r="B77" s="189"/>
      <c r="C77" s="48" t="s">
        <v>39</v>
      </c>
      <c r="D77" s="4">
        <f>+'[1]CORREGIDO AMB HOSP SEX'!I6+'[1]CORREGIDO AMB HOSP SEX'!I69+'[1]CORREGIDO AMB HOSP SEX'!I132</f>
        <v>469421</v>
      </c>
      <c r="E77" s="128">
        <f>+'[1]CORREGIDO AMB HOSP SEX'!J6+'[1]CORREGIDO AMB HOSP SEX'!J69+'[1]CORREGIDO AMB HOSP SEX'!J132</f>
        <v>14217622464</v>
      </c>
      <c r="F77" s="128">
        <f>+'[1]CORREGIDO AMB HOSP SEX'!K6+'[1]CORREGIDO AMB HOSP SEX'!K69+'[1]CORREGIDO AMB HOSP SEX'!K132</f>
        <v>9225477289</v>
      </c>
      <c r="G77" s="10">
        <f t="shared" si="4"/>
        <v>0.6488762317581258</v>
      </c>
      <c r="H77" s="15">
        <v>171.41633838544826</v>
      </c>
      <c r="I77" s="4">
        <f t="shared" si="1"/>
        <v>30287.572273076832</v>
      </c>
      <c r="J77" s="4">
        <f t="shared" si="1"/>
        <v>19652.88576565599</v>
      </c>
    </row>
    <row r="78" spans="1:10" ht="11.25" customHeight="1">
      <c r="A78" s="180"/>
      <c r="B78" s="190"/>
      <c r="C78" s="120" t="s">
        <v>17</v>
      </c>
      <c r="D78" s="117">
        <f>SUM(D75:D77)</f>
        <v>494892</v>
      </c>
      <c r="E78" s="129">
        <f>SUM(E75:E77)</f>
        <v>16943299569</v>
      </c>
      <c r="F78" s="129">
        <f>SUM(F75:F77)</f>
        <v>10861365004</v>
      </c>
      <c r="G78" s="115">
        <f t="shared" si="4"/>
        <v>0.6410419033062662</v>
      </c>
      <c r="H78" s="119">
        <v>180.7174679791728</v>
      </c>
      <c r="I78" s="117">
        <f t="shared" si="1"/>
        <v>34236.35776896778</v>
      </c>
      <c r="J78" s="117">
        <f t="shared" si="1"/>
        <v>21946.939946493378</v>
      </c>
    </row>
    <row r="79" spans="1:10" ht="11.25">
      <c r="A79" s="180"/>
      <c r="B79" s="164" t="s">
        <v>34</v>
      </c>
      <c r="C79" s="48" t="s">
        <v>40</v>
      </c>
      <c r="D79" s="4">
        <f>+'[1]CORREGIDO AMB HOSP SEX'!I8+'[1]CORREGIDO AMB HOSP SEX'!I71+'[1]CORREGIDO AMB HOSP SEX'!I134</f>
        <v>1573607</v>
      </c>
      <c r="E79" s="128">
        <f>+'[1]CORREGIDO AMB HOSP SEX'!J8+'[1]CORREGIDO AMB HOSP SEX'!J71+'[1]CORREGIDO AMB HOSP SEX'!J134</f>
        <v>8680885952</v>
      </c>
      <c r="F79" s="128">
        <f>+'[1]CORREGIDO AMB HOSP SEX'!K8+'[1]CORREGIDO AMB HOSP SEX'!K71+'[1]CORREGIDO AMB HOSP SEX'!K134</f>
        <v>6356343802</v>
      </c>
      <c r="G79" s="10">
        <f t="shared" si="4"/>
        <v>0.7322229363623368</v>
      </c>
      <c r="H79" s="15">
        <v>574.6269340266202</v>
      </c>
      <c r="I79" s="4">
        <f t="shared" si="1"/>
        <v>5516.552704709626</v>
      </c>
      <c r="J79" s="4">
        <f t="shared" si="1"/>
        <v>4039.3464200400736</v>
      </c>
    </row>
    <row r="80" spans="1:10" ht="11.25">
      <c r="A80" s="180"/>
      <c r="B80" s="165"/>
      <c r="C80" s="48" t="s">
        <v>41</v>
      </c>
      <c r="D80" s="4">
        <f>+'[1]CORREGIDO AMB HOSP SEX'!I9+'[1]CORREGIDO AMB HOSP SEX'!I72+'[1]CORREGIDO AMB HOSP SEX'!I135</f>
        <v>179871</v>
      </c>
      <c r="E80" s="128">
        <f>+'[1]CORREGIDO AMB HOSP SEX'!J9+'[1]CORREGIDO AMB HOSP SEX'!J72+'[1]CORREGIDO AMB HOSP SEX'!J135</f>
        <v>9828851619</v>
      </c>
      <c r="F80" s="128">
        <f>+'[1]CORREGIDO AMB HOSP SEX'!K9+'[1]CORREGIDO AMB HOSP SEX'!K72+'[1]CORREGIDO AMB HOSP SEX'!K135</f>
        <v>7863935300</v>
      </c>
      <c r="G80" s="10">
        <f t="shared" si="4"/>
        <v>0.8000868875462877</v>
      </c>
      <c r="H80" s="15">
        <v>65.68267760012647</v>
      </c>
      <c r="I80" s="4">
        <f t="shared" si="1"/>
        <v>54643.89267308237</v>
      </c>
      <c r="J80" s="4">
        <f t="shared" si="1"/>
        <v>43719.86201221987</v>
      </c>
    </row>
    <row r="81" spans="1:10" ht="11.25">
      <c r="A81" s="180"/>
      <c r="B81" s="165"/>
      <c r="C81" s="48" t="s">
        <v>42</v>
      </c>
      <c r="D81" s="4">
        <f>+'[1]CORREGIDO AMB HOSP SEX'!I10+'[1]CORREGIDO AMB HOSP SEX'!I73+'[1]CORREGIDO AMB HOSP SEX'!I136</f>
        <v>109400</v>
      </c>
      <c r="E81" s="128">
        <f>+'[1]CORREGIDO AMB HOSP SEX'!J10+'[1]CORREGIDO AMB HOSP SEX'!J73+'[1]CORREGIDO AMB HOSP SEX'!J136</f>
        <v>3700353758</v>
      </c>
      <c r="F81" s="128">
        <f>+'[1]CORREGIDO AMB HOSP SEX'!K10+'[1]CORREGIDO AMB HOSP SEX'!K73+'[1]CORREGIDO AMB HOSP SEX'!K136</f>
        <v>2999386052</v>
      </c>
      <c r="G81" s="10">
        <f t="shared" si="4"/>
        <v>0.8105673803526111</v>
      </c>
      <c r="H81" s="15">
        <v>39.94910202008014</v>
      </c>
      <c r="I81" s="4">
        <f t="shared" si="1"/>
        <v>33824.07457038391</v>
      </c>
      <c r="J81" s="4">
        <f t="shared" si="1"/>
        <v>27416.69151736746</v>
      </c>
    </row>
    <row r="82" spans="1:10" ht="11.25">
      <c r="A82" s="180"/>
      <c r="B82" s="166"/>
      <c r="C82" s="120" t="s">
        <v>17</v>
      </c>
      <c r="D82" s="117">
        <f>SUM(D79:D81)</f>
        <v>1862878</v>
      </c>
      <c r="E82" s="129">
        <f>SUM(E79:E81)</f>
        <v>22210091329</v>
      </c>
      <c r="F82" s="129">
        <f>SUM(F79:F81)</f>
        <v>17219665154</v>
      </c>
      <c r="G82" s="115">
        <f t="shared" si="4"/>
        <v>0.7753081650554072</v>
      </c>
      <c r="H82" s="119">
        <v>680.2587136468269</v>
      </c>
      <c r="I82" s="117">
        <f t="shared" si="1"/>
        <v>11922.461550890612</v>
      </c>
      <c r="J82" s="117">
        <f t="shared" si="1"/>
        <v>9243.581787964644</v>
      </c>
    </row>
    <row r="83" spans="1:10" ht="11.25">
      <c r="A83" s="180"/>
      <c r="B83" s="164" t="s">
        <v>79</v>
      </c>
      <c r="C83" s="48" t="s">
        <v>43</v>
      </c>
      <c r="D83" s="4">
        <f>+'[1]CORREGIDO AMB HOSP SEX'!I12+'[1]CORREGIDO AMB HOSP SEX'!I75+'[1]CORREGIDO AMB HOSP SEX'!I138</f>
        <v>4590</v>
      </c>
      <c r="E83" s="128">
        <f>+'[1]CORREGIDO AMB HOSP SEX'!J12+'[1]CORREGIDO AMB HOSP SEX'!J75+'[1]CORREGIDO AMB HOSP SEX'!J138</f>
        <v>1748820139</v>
      </c>
      <c r="F83" s="128">
        <f>+'[1]CORREGIDO AMB HOSP SEX'!K12+'[1]CORREGIDO AMB HOSP SEX'!K75+'[1]CORREGIDO AMB HOSP SEX'!K138</f>
        <v>912835668</v>
      </c>
      <c r="G83" s="10">
        <f t="shared" si="4"/>
        <v>0.5219722987190508</v>
      </c>
      <c r="H83" s="15">
        <v>1.676109490604825</v>
      </c>
      <c r="I83" s="4">
        <f t="shared" si="1"/>
        <v>381006.5662309368</v>
      </c>
      <c r="J83" s="4">
        <f t="shared" si="1"/>
        <v>198874.87320261437</v>
      </c>
    </row>
    <row r="84" spans="1:10" ht="11.25">
      <c r="A84" s="180"/>
      <c r="B84" s="165"/>
      <c r="C84" s="48" t="s">
        <v>44</v>
      </c>
      <c r="D84" s="4">
        <f>+'[1]CORREGIDO AMB HOSP SEX'!I13+'[1]CORREGIDO AMB HOSP SEX'!I76+'[1]CORREGIDO AMB HOSP SEX'!I139</f>
        <v>513140</v>
      </c>
      <c r="E84" s="128">
        <f>+'[1]CORREGIDO AMB HOSP SEX'!J13+'[1]CORREGIDO AMB HOSP SEX'!J76+'[1]CORREGIDO AMB HOSP SEX'!J139</f>
        <v>2867400735</v>
      </c>
      <c r="F84" s="128">
        <f>+'[1]CORREGIDO AMB HOSP SEX'!K13+'[1]CORREGIDO AMB HOSP SEX'!K76+'[1]CORREGIDO AMB HOSP SEX'!K139</f>
        <v>1648823281</v>
      </c>
      <c r="G84" s="10">
        <f t="shared" si="4"/>
        <v>0.5750236654661386</v>
      </c>
      <c r="H84" s="15">
        <v>187.38100740935946</v>
      </c>
      <c r="I84" s="4">
        <f aca="true" t="shared" si="5" ref="I84:J126">+E84/$D84</f>
        <v>5587.950140312585</v>
      </c>
      <c r="J84" s="4">
        <f t="shared" si="5"/>
        <v>3213.2035721245666</v>
      </c>
    </row>
    <row r="85" spans="1:10" ht="11.25">
      <c r="A85" s="180"/>
      <c r="B85" s="165"/>
      <c r="C85" s="48" t="s">
        <v>45</v>
      </c>
      <c r="D85" s="4">
        <f>+'[1]CORREGIDO AMB HOSP SEX'!I14+'[1]CORREGIDO AMB HOSP SEX'!I77+'[1]CORREGIDO AMB HOSP SEX'!I140</f>
        <v>99906</v>
      </c>
      <c r="E85" s="128">
        <f>+'[1]CORREGIDO AMB HOSP SEX'!J14+'[1]CORREGIDO AMB HOSP SEX'!J77+'[1]CORREGIDO AMB HOSP SEX'!J140</f>
        <v>2451479164</v>
      </c>
      <c r="F85" s="128">
        <f>+'[1]CORREGIDO AMB HOSP SEX'!K14+'[1]CORREGIDO AMB HOSP SEX'!K77+'[1]CORREGIDO AMB HOSP SEX'!K140</f>
        <v>1896610452</v>
      </c>
      <c r="G85" s="10">
        <f t="shared" si="4"/>
        <v>0.7736596255239475</v>
      </c>
      <c r="H85" s="15">
        <v>36.4822210824326</v>
      </c>
      <c r="I85" s="4">
        <f t="shared" si="5"/>
        <v>24537.857225792246</v>
      </c>
      <c r="J85" s="4">
        <f t="shared" si="5"/>
        <v>18983.949432466517</v>
      </c>
    </row>
    <row r="86" spans="1:10" ht="11.25">
      <c r="A86" s="180"/>
      <c r="B86" s="165"/>
      <c r="C86" s="48" t="s">
        <v>46</v>
      </c>
      <c r="D86" s="4">
        <f>+'[1]CORREGIDO AMB HOSP SEX'!I15+'[1]CORREGIDO AMB HOSP SEX'!I78+'[1]CORREGIDO AMB HOSP SEX'!I141</f>
        <v>9004</v>
      </c>
      <c r="E86" s="128">
        <f>+'[1]CORREGIDO AMB HOSP SEX'!J15+'[1]CORREGIDO AMB HOSP SEX'!J78+'[1]CORREGIDO AMB HOSP SEX'!J141</f>
        <v>451918986</v>
      </c>
      <c r="F86" s="128">
        <f>+'[1]CORREGIDO AMB HOSP SEX'!K15+'[1]CORREGIDO AMB HOSP SEX'!K78+'[1]CORREGIDO AMB HOSP SEX'!K141</f>
        <v>164562119</v>
      </c>
      <c r="G86" s="10">
        <f t="shared" si="4"/>
        <v>0.36414075110356176</v>
      </c>
      <c r="H86" s="15">
        <v>3.2879498591298133</v>
      </c>
      <c r="I86" s="4">
        <f t="shared" si="5"/>
        <v>50190.91359395824</v>
      </c>
      <c r="J86" s="4">
        <f t="shared" si="5"/>
        <v>18276.556974677922</v>
      </c>
    </row>
    <row r="87" spans="1:10" ht="11.25">
      <c r="A87" s="180"/>
      <c r="B87" s="165"/>
      <c r="C87" s="48" t="s">
        <v>102</v>
      </c>
      <c r="D87" s="4">
        <f>+'[1]CORREGIDO AMB HOSP SEX'!I16+'[1]CORREGIDO AMB HOSP SEX'!I79+'[1]CORREGIDO AMB HOSP SEX'!I142</f>
        <v>1993</v>
      </c>
      <c r="E87" s="128">
        <f>+'[1]CORREGIDO AMB HOSP SEX'!J16+'[1]CORREGIDO AMB HOSP SEX'!J79+'[1]CORREGIDO AMB HOSP SEX'!J142</f>
        <v>65055747</v>
      </c>
      <c r="F87" s="128">
        <f>+'[1]CORREGIDO AMB HOSP SEX'!K16+'[1]CORREGIDO AMB HOSP SEX'!K79+'[1]CORREGIDO AMB HOSP SEX'!K142</f>
        <v>32534747</v>
      </c>
      <c r="G87" s="10">
        <f t="shared" si="4"/>
        <v>0.5001056555387797</v>
      </c>
      <c r="H87" s="15">
        <v>0.727774774460875</v>
      </c>
      <c r="I87" s="4">
        <f t="shared" si="5"/>
        <v>32642.12092323131</v>
      </c>
      <c r="J87" s="4">
        <f t="shared" si="5"/>
        <v>16324.50928248871</v>
      </c>
    </row>
    <row r="88" spans="1:10" ht="11.25">
      <c r="A88" s="180"/>
      <c r="B88" s="165"/>
      <c r="C88" s="48" t="s">
        <v>103</v>
      </c>
      <c r="D88" s="4">
        <f>+'[1]CORREGIDO AMB HOSP SEX'!I17+'[1]CORREGIDO AMB HOSP SEX'!I80+'[1]CORREGIDO AMB HOSP SEX'!I143</f>
        <v>192</v>
      </c>
      <c r="E88" s="128">
        <f>+'[1]CORREGIDO AMB HOSP SEX'!J17+'[1]CORREGIDO AMB HOSP SEX'!J80+'[1]CORREGIDO AMB HOSP SEX'!J143</f>
        <v>10072311</v>
      </c>
      <c r="F88" s="128">
        <f>+'[1]CORREGIDO AMB HOSP SEX'!K17+'[1]CORREGIDO AMB HOSP SEX'!K80+'[1]CORREGIDO AMB HOSP SEX'!K143</f>
        <v>3193247</v>
      </c>
      <c r="G88" s="10">
        <f t="shared" si="4"/>
        <v>0.3170322083978543</v>
      </c>
      <c r="H88" s="15">
        <v>0.07011176954163974</v>
      </c>
      <c r="I88" s="4">
        <f t="shared" si="5"/>
        <v>52459.953125</v>
      </c>
      <c r="J88" s="4">
        <f t="shared" si="5"/>
        <v>16631.494791666668</v>
      </c>
    </row>
    <row r="89" spans="1:10" ht="11.25">
      <c r="A89" s="180"/>
      <c r="B89" s="165"/>
      <c r="C89" s="48" t="s">
        <v>47</v>
      </c>
      <c r="D89" s="4">
        <f>+'[1]CORREGIDO AMB HOSP SEX'!I18+'[1]CORREGIDO AMB HOSP SEX'!I81+'[1]CORREGIDO AMB HOSP SEX'!I144</f>
        <v>26</v>
      </c>
      <c r="E89" s="128">
        <f>+'[1]CORREGIDO AMB HOSP SEX'!J18+'[1]CORREGIDO AMB HOSP SEX'!J81+'[1]CORREGIDO AMB HOSP SEX'!J144</f>
        <v>483104</v>
      </c>
      <c r="F89" s="128">
        <f>+'[1]CORREGIDO AMB HOSP SEX'!K18+'[1]CORREGIDO AMB HOSP SEX'!K81+'[1]CORREGIDO AMB HOSP SEX'!K144</f>
        <v>436179</v>
      </c>
      <c r="G89" s="10">
        <f t="shared" si="4"/>
        <v>0.9028677055044049</v>
      </c>
      <c r="H89" s="15">
        <v>0.009494302125430381</v>
      </c>
      <c r="I89" s="4">
        <f t="shared" si="5"/>
        <v>18580.923076923078</v>
      </c>
      <c r="J89" s="4">
        <f t="shared" si="5"/>
        <v>16776.115384615383</v>
      </c>
    </row>
    <row r="90" spans="1:10" ht="11.25">
      <c r="A90" s="180"/>
      <c r="B90" s="165"/>
      <c r="C90" s="48" t="s">
        <v>48</v>
      </c>
      <c r="D90" s="4">
        <f>+'[1]CORREGIDO AMB HOSP SEX'!I19+'[1]CORREGIDO AMB HOSP SEX'!I82+'[1]CORREGIDO AMB HOSP SEX'!I145</f>
        <v>11686</v>
      </c>
      <c r="E90" s="128">
        <f>+'[1]CORREGIDO AMB HOSP SEX'!J19+'[1]CORREGIDO AMB HOSP SEX'!J82+'[1]CORREGIDO AMB HOSP SEX'!J145</f>
        <v>1225871176</v>
      </c>
      <c r="F90" s="128">
        <f>+'[1]CORREGIDO AMB HOSP SEX'!K19+'[1]CORREGIDO AMB HOSP SEX'!K82+'[1]CORREGIDO AMB HOSP SEX'!K145</f>
        <v>846543275</v>
      </c>
      <c r="G90" s="10">
        <f t="shared" si="4"/>
        <v>0.6905646299330233</v>
      </c>
      <c r="H90" s="15">
        <v>4.2673236399145935</v>
      </c>
      <c r="I90" s="4">
        <f t="shared" si="5"/>
        <v>104900.83655656342</v>
      </c>
      <c r="J90" s="4">
        <f t="shared" si="5"/>
        <v>72440.80737634777</v>
      </c>
    </row>
    <row r="91" spans="1:10" ht="11.25">
      <c r="A91" s="180"/>
      <c r="B91" s="165"/>
      <c r="C91" s="48" t="s">
        <v>49</v>
      </c>
      <c r="D91" s="4">
        <f>+'[1]CORREGIDO AMB HOSP SEX'!I20+'[1]CORREGIDO AMB HOSP SEX'!I83+'[1]CORREGIDO AMB HOSP SEX'!I146</f>
        <v>719</v>
      </c>
      <c r="E91" s="128">
        <f>+'[1]CORREGIDO AMB HOSP SEX'!J20+'[1]CORREGIDO AMB HOSP SEX'!J83+'[1]CORREGIDO AMB HOSP SEX'!J146</f>
        <v>28963291</v>
      </c>
      <c r="F91" s="128">
        <f>+'[1]CORREGIDO AMB HOSP SEX'!K20+'[1]CORREGIDO AMB HOSP SEX'!K83+'[1]CORREGIDO AMB HOSP SEX'!K146</f>
        <v>18081635</v>
      </c>
      <c r="G91" s="10">
        <f t="shared" si="4"/>
        <v>0.6242949048849455</v>
      </c>
      <c r="H91" s="15">
        <v>0.26255397031478633</v>
      </c>
      <c r="I91" s="4">
        <f t="shared" si="5"/>
        <v>40282.74130737135</v>
      </c>
      <c r="J91" s="4">
        <f t="shared" si="5"/>
        <v>25148.310152990263</v>
      </c>
    </row>
    <row r="92" spans="1:10" ht="11.25">
      <c r="A92" s="180"/>
      <c r="B92" s="165"/>
      <c r="C92" s="48" t="s">
        <v>50</v>
      </c>
      <c r="D92" s="4">
        <f>+'[1]CORREGIDO AMB HOSP SEX'!I21+'[1]CORREGIDO AMB HOSP SEX'!I84+'[1]CORREGIDO AMB HOSP SEX'!I147</f>
        <v>5487</v>
      </c>
      <c r="E92" s="128">
        <f>+'[1]CORREGIDO AMB HOSP SEX'!J21+'[1]CORREGIDO AMB HOSP SEX'!J84+'[1]CORREGIDO AMB HOSP SEX'!J147</f>
        <v>139025359</v>
      </c>
      <c r="F92" s="128">
        <f>+'[1]CORREGIDO AMB HOSP SEX'!K21+'[1]CORREGIDO AMB HOSP SEX'!K84+'[1]CORREGIDO AMB HOSP SEX'!K147</f>
        <v>86145508</v>
      </c>
      <c r="G92" s="10">
        <f t="shared" si="4"/>
        <v>0.6196388099238787</v>
      </c>
      <c r="H92" s="15">
        <v>2.0036629139321733</v>
      </c>
      <c r="I92" s="4">
        <f t="shared" si="5"/>
        <v>25337.225988700564</v>
      </c>
      <c r="J92" s="4">
        <f t="shared" si="5"/>
        <v>15699.92855841079</v>
      </c>
    </row>
    <row r="93" spans="1:10" ht="11.25">
      <c r="A93" s="180"/>
      <c r="B93" s="165"/>
      <c r="C93" s="48" t="s">
        <v>51</v>
      </c>
      <c r="D93" s="4">
        <f>+'[1]CORREGIDO AMB HOSP SEX'!I22+'[1]CORREGIDO AMB HOSP SEX'!I85+'[1]CORREGIDO AMB HOSP SEX'!I148</f>
        <v>875</v>
      </c>
      <c r="E93" s="128">
        <f>+'[1]CORREGIDO AMB HOSP SEX'!J22+'[1]CORREGIDO AMB HOSP SEX'!J85+'[1]CORREGIDO AMB HOSP SEX'!J148</f>
        <v>46848622</v>
      </c>
      <c r="F93" s="128">
        <f>+'[1]CORREGIDO AMB HOSP SEX'!K22+'[1]CORREGIDO AMB HOSP SEX'!K85+'[1]CORREGIDO AMB HOSP SEX'!K148</f>
        <v>19547918</v>
      </c>
      <c r="G93" s="10">
        <f t="shared" si="4"/>
        <v>0.4172570540068393</v>
      </c>
      <c r="H93" s="15">
        <v>0.3195197830673686</v>
      </c>
      <c r="I93" s="4">
        <f t="shared" si="5"/>
        <v>53541.28228571429</v>
      </c>
      <c r="J93" s="4">
        <f t="shared" si="5"/>
        <v>22340.477714285713</v>
      </c>
    </row>
    <row r="94" spans="1:10" ht="11.25">
      <c r="A94" s="180"/>
      <c r="B94" s="165"/>
      <c r="C94" s="48" t="s">
        <v>52</v>
      </c>
      <c r="D94" s="4">
        <f>+'[1]CORREGIDO AMB HOSP SEX'!I23+'[1]CORREGIDO AMB HOSP SEX'!I86+'[1]CORREGIDO AMB HOSP SEX'!I149</f>
        <v>68522</v>
      </c>
      <c r="E94" s="128">
        <f>+'[1]CORREGIDO AMB HOSP SEX'!J23+'[1]CORREGIDO AMB HOSP SEX'!J86+'[1]CORREGIDO AMB HOSP SEX'!J149</f>
        <v>3355636196</v>
      </c>
      <c r="F94" s="128">
        <f>+'[1]CORREGIDO AMB HOSP SEX'!K23+'[1]CORREGIDO AMB HOSP SEX'!K86+'[1]CORREGIDO AMB HOSP SEX'!K149</f>
        <v>2301389650</v>
      </c>
      <c r="G94" s="10">
        <f t="shared" si="4"/>
        <v>0.6858281159153404</v>
      </c>
      <c r="H94" s="15">
        <v>25.021868086105407</v>
      </c>
      <c r="I94" s="4">
        <f t="shared" si="5"/>
        <v>48971.66159773504</v>
      </c>
      <c r="J94" s="4">
        <f t="shared" si="5"/>
        <v>33586.142406818246</v>
      </c>
    </row>
    <row r="95" spans="1:10" ht="11.25">
      <c r="A95" s="180"/>
      <c r="B95" s="165"/>
      <c r="C95" s="48" t="s">
        <v>53</v>
      </c>
      <c r="D95" s="4">
        <f>+'[1]CORREGIDO AMB HOSP SEX'!I24+'[1]CORREGIDO AMB HOSP SEX'!I87+'[1]CORREGIDO AMB HOSP SEX'!I150</f>
        <v>9423</v>
      </c>
      <c r="E95" s="128">
        <f>+'[1]CORREGIDO AMB HOSP SEX'!J24+'[1]CORREGIDO AMB HOSP SEX'!J87+'[1]CORREGIDO AMB HOSP SEX'!J150</f>
        <v>677956373</v>
      </c>
      <c r="F95" s="128">
        <f>+'[1]CORREGIDO AMB HOSP SEX'!K24+'[1]CORREGIDO AMB HOSP SEX'!K87+'[1]CORREGIDO AMB HOSP SEX'!K150</f>
        <v>470442486</v>
      </c>
      <c r="G95" s="10">
        <f t="shared" si="4"/>
        <v>0.6939126243747251</v>
      </c>
      <c r="H95" s="15">
        <v>3.4409541895357876</v>
      </c>
      <c r="I95" s="4">
        <f t="shared" si="5"/>
        <v>71946.97792635042</v>
      </c>
      <c r="J95" s="4">
        <f t="shared" si="5"/>
        <v>49924.91626870423</v>
      </c>
    </row>
    <row r="96" spans="1:10" ht="11.25">
      <c r="A96" s="180"/>
      <c r="B96" s="165"/>
      <c r="C96" s="48" t="s">
        <v>54</v>
      </c>
      <c r="D96" s="4">
        <f>+'[1]CORREGIDO AMB HOSP SEX'!I25+'[1]CORREGIDO AMB HOSP SEX'!I88+'[1]CORREGIDO AMB HOSP SEX'!I151</f>
        <v>10546</v>
      </c>
      <c r="E96" s="128">
        <f>+'[1]CORREGIDO AMB HOSP SEX'!J25+'[1]CORREGIDO AMB HOSP SEX'!J88+'[1]CORREGIDO AMB HOSP SEX'!J151</f>
        <v>1810306519</v>
      </c>
      <c r="F96" s="128">
        <f>+'[1]CORREGIDO AMB HOSP SEX'!K25+'[1]CORREGIDO AMB HOSP SEX'!K88+'[1]CORREGIDO AMB HOSP SEX'!K151</f>
        <v>1435949390</v>
      </c>
      <c r="G96" s="10">
        <f t="shared" si="4"/>
        <v>0.7932078766380446</v>
      </c>
      <c r="H96" s="15">
        <v>3.8510350082611073</v>
      </c>
      <c r="I96" s="4">
        <f t="shared" si="5"/>
        <v>171658.11862317467</v>
      </c>
      <c r="J96" s="4">
        <f t="shared" si="5"/>
        <v>136160.57178076997</v>
      </c>
    </row>
    <row r="97" spans="1:10" ht="11.25">
      <c r="A97" s="180"/>
      <c r="B97" s="165"/>
      <c r="C97" s="48" t="s">
        <v>55</v>
      </c>
      <c r="D97" s="4">
        <f>+'[1]CORREGIDO AMB HOSP SEX'!I26+'[1]CORREGIDO AMB HOSP SEX'!I89+'[1]CORREGIDO AMB HOSP SEX'!I152</f>
        <v>23834</v>
      </c>
      <c r="E97" s="128">
        <f>+'[1]CORREGIDO AMB HOSP SEX'!J26+'[1]CORREGIDO AMB HOSP SEX'!J89+'[1]CORREGIDO AMB HOSP SEX'!J152</f>
        <v>2822209332</v>
      </c>
      <c r="F97" s="128">
        <f>+'[1]CORREGIDO AMB HOSP SEX'!K26+'[1]CORREGIDO AMB HOSP SEX'!K89+'[1]CORREGIDO AMB HOSP SEX'!K152</f>
        <v>2016225195</v>
      </c>
      <c r="G97" s="10">
        <f t="shared" si="4"/>
        <v>0.7144137651799105</v>
      </c>
      <c r="H97" s="15">
        <v>18.33485222009618</v>
      </c>
      <c r="I97" s="4">
        <f t="shared" si="5"/>
        <v>118411.06536880088</v>
      </c>
      <c r="J97" s="4">
        <f t="shared" si="5"/>
        <v>84594.49504908954</v>
      </c>
    </row>
    <row r="98" spans="1:10" ht="11.25">
      <c r="A98" s="180"/>
      <c r="B98" s="165"/>
      <c r="C98" s="48" t="s">
        <v>56</v>
      </c>
      <c r="D98" s="4">
        <f>+'[1]CORREGIDO AMB HOSP SEX'!I27+'[1]CORREGIDO AMB HOSP SEX'!I90+'[1]CORREGIDO AMB HOSP SEX'!I153</f>
        <v>12559</v>
      </c>
      <c r="E98" s="128">
        <f>+'[1]CORREGIDO AMB HOSP SEX'!J27+'[1]CORREGIDO AMB HOSP SEX'!J90+'[1]CORREGIDO AMB HOSP SEX'!J153</f>
        <v>6626219734</v>
      </c>
      <c r="F98" s="128">
        <f>+'[1]CORREGIDO AMB HOSP SEX'!K27+'[1]CORREGIDO AMB HOSP SEX'!K90+'[1]CORREGIDO AMB HOSP SEX'!K153</f>
        <v>5059867389</v>
      </c>
      <c r="G98" s="10">
        <f t="shared" si="4"/>
        <v>0.7636129787602965</v>
      </c>
      <c r="H98" s="15">
        <v>16.80827846861179</v>
      </c>
      <c r="I98" s="4">
        <f t="shared" si="5"/>
        <v>527607.2723942989</v>
      </c>
      <c r="J98" s="4">
        <f t="shared" si="5"/>
        <v>402887.7608886058</v>
      </c>
    </row>
    <row r="99" spans="1:10" ht="11.25">
      <c r="A99" s="180"/>
      <c r="B99" s="165"/>
      <c r="C99" s="48" t="s">
        <v>57</v>
      </c>
      <c r="D99" s="4">
        <f>+'[1]CORREGIDO AMB HOSP SEX'!I28+'[1]CORREGIDO AMB HOSP SEX'!I91+'[1]CORREGIDO AMB HOSP SEX'!I154</f>
        <v>1680</v>
      </c>
      <c r="E99" s="128">
        <f>+'[1]CORREGIDO AMB HOSP SEX'!J28+'[1]CORREGIDO AMB HOSP SEX'!J91+'[1]CORREGIDO AMB HOSP SEX'!J154</f>
        <v>226270652</v>
      </c>
      <c r="F99" s="128">
        <f>+'[1]CORREGIDO AMB HOSP SEX'!K28+'[1]CORREGIDO AMB HOSP SEX'!K91+'[1]CORREGIDO AMB HOSP SEX'!K154</f>
        <v>125665999</v>
      </c>
      <c r="G99" s="10">
        <f t="shared" si="4"/>
        <v>0.5553791350722762</v>
      </c>
      <c r="H99" s="15">
        <v>0.6134779834893477</v>
      </c>
      <c r="I99" s="4">
        <f t="shared" si="5"/>
        <v>134684.91190476192</v>
      </c>
      <c r="J99" s="4">
        <f t="shared" si="5"/>
        <v>74801.18988095238</v>
      </c>
    </row>
    <row r="100" spans="1:10" ht="11.25">
      <c r="A100" s="180"/>
      <c r="B100" s="166"/>
      <c r="C100" s="120" t="s">
        <v>17</v>
      </c>
      <c r="D100" s="117">
        <f>SUM(D83:D99)</f>
        <v>774182</v>
      </c>
      <c r="E100" s="129">
        <f>SUM(E83:E99)</f>
        <v>24554537440</v>
      </c>
      <c r="F100" s="129">
        <f>SUM(F83:F99)</f>
        <v>17038854138</v>
      </c>
      <c r="G100" s="115">
        <f t="shared" si="4"/>
        <v>0.6939187585852564</v>
      </c>
      <c r="H100" s="119">
        <v>282.70453107961316</v>
      </c>
      <c r="I100" s="117">
        <f t="shared" si="5"/>
        <v>31716.750634863638</v>
      </c>
      <c r="J100" s="117">
        <f t="shared" si="5"/>
        <v>22008.84822690272</v>
      </c>
    </row>
    <row r="101" spans="1:10" ht="11.25">
      <c r="A101" s="180"/>
      <c r="B101" s="164" t="s">
        <v>35</v>
      </c>
      <c r="C101" s="48" t="s">
        <v>58</v>
      </c>
      <c r="D101" s="4">
        <f>+'[1]CORREGIDO AMB HOSP SEX'!I30+'[1]CORREGIDO AMB HOSP SEX'!I93+'[1]CORREGIDO AMB HOSP SEX'!I156</f>
        <v>9304</v>
      </c>
      <c r="E101" s="128">
        <f>+'[1]CORREGIDO AMB HOSP SEX'!J30+'[1]CORREGIDO AMB HOSP SEX'!J93+'[1]CORREGIDO AMB HOSP SEX'!J156</f>
        <v>8508341219</v>
      </c>
      <c r="F101" s="128">
        <f>+'[1]CORREGIDO AMB HOSP SEX'!K30+'[1]CORREGIDO AMB HOSP SEX'!K93+'[1]CORREGIDO AMB HOSP SEX'!K156</f>
        <v>5122856671</v>
      </c>
      <c r="G101" s="10">
        <f t="shared" si="4"/>
        <v>0.60209816921307</v>
      </c>
      <c r="H101" s="15">
        <v>3.3974994990386254</v>
      </c>
      <c r="I101" s="4">
        <f t="shared" si="5"/>
        <v>914482.0742691315</v>
      </c>
      <c r="J101" s="4">
        <f t="shared" si="5"/>
        <v>550607.9826956148</v>
      </c>
    </row>
    <row r="102" spans="1:10" ht="11.25">
      <c r="A102" s="180"/>
      <c r="B102" s="165"/>
      <c r="C102" s="48" t="s">
        <v>49</v>
      </c>
      <c r="D102" s="4">
        <f>+'[1]CORREGIDO AMB HOSP SEX'!I31+'[1]CORREGIDO AMB HOSP SEX'!I94+'[1]CORREGIDO AMB HOSP SEX'!I157</f>
        <v>21630</v>
      </c>
      <c r="E102" s="128">
        <f>+'[1]CORREGIDO AMB HOSP SEX'!J31+'[1]CORREGIDO AMB HOSP SEX'!J94+'[1]CORREGIDO AMB HOSP SEX'!J157</f>
        <v>8799059001</v>
      </c>
      <c r="F102" s="128">
        <f>+'[1]CORREGIDO AMB HOSP SEX'!K31+'[1]CORREGIDO AMB HOSP SEX'!K94+'[1]CORREGIDO AMB HOSP SEX'!K157</f>
        <v>6907002633</v>
      </c>
      <c r="G102" s="10">
        <f t="shared" si="4"/>
        <v>0.7849706010853013</v>
      </c>
      <c r="H102" s="15">
        <v>7.8985290374253525</v>
      </c>
      <c r="I102" s="4">
        <f t="shared" si="5"/>
        <v>406798.8442441054</v>
      </c>
      <c r="J102" s="4">
        <f t="shared" si="5"/>
        <v>319325.1332871012</v>
      </c>
    </row>
    <row r="103" spans="1:10" ht="11.25">
      <c r="A103" s="180"/>
      <c r="B103" s="165"/>
      <c r="C103" s="48" t="s">
        <v>50</v>
      </c>
      <c r="D103" s="4">
        <f>+'[1]CORREGIDO AMB HOSP SEX'!I32+'[1]CORREGIDO AMB HOSP SEX'!I95+'[1]CORREGIDO AMB HOSP SEX'!I158</f>
        <v>23261</v>
      </c>
      <c r="E103" s="128">
        <f>+'[1]CORREGIDO AMB HOSP SEX'!J32+'[1]CORREGIDO AMB HOSP SEX'!J95+'[1]CORREGIDO AMB HOSP SEX'!J158</f>
        <v>8336871748</v>
      </c>
      <c r="F103" s="128">
        <f>+'[1]CORREGIDO AMB HOSP SEX'!K32+'[1]CORREGIDO AMB HOSP SEX'!K95+'[1]CORREGIDO AMB HOSP SEX'!K158</f>
        <v>5004194440</v>
      </c>
      <c r="G103" s="10">
        <f t="shared" si="4"/>
        <v>0.6002484614448456</v>
      </c>
      <c r="H103" s="15">
        <v>8.494113913062927</v>
      </c>
      <c r="I103" s="4">
        <f t="shared" si="5"/>
        <v>358405.56072395854</v>
      </c>
      <c r="J103" s="4">
        <f t="shared" si="5"/>
        <v>215132.3863978333</v>
      </c>
    </row>
    <row r="104" spans="1:10" ht="11.25">
      <c r="A104" s="180"/>
      <c r="B104" s="165"/>
      <c r="C104" s="48" t="s">
        <v>59</v>
      </c>
      <c r="D104" s="4">
        <f>+'[1]CORREGIDO AMB HOSP SEX'!I33+'[1]CORREGIDO AMB HOSP SEX'!I96+'[1]CORREGIDO AMB HOSP SEX'!I159</f>
        <v>3207</v>
      </c>
      <c r="E104" s="128">
        <f>+'[1]CORREGIDO AMB HOSP SEX'!J33+'[1]CORREGIDO AMB HOSP SEX'!J96+'[1]CORREGIDO AMB HOSP SEX'!J159</f>
        <v>3002863932</v>
      </c>
      <c r="F104" s="128">
        <f>+'[1]CORREGIDO AMB HOSP SEX'!K33+'[1]CORREGIDO AMB HOSP SEX'!K96+'[1]CORREGIDO AMB HOSP SEX'!K159</f>
        <v>1490563592</v>
      </c>
      <c r="G104" s="10">
        <f t="shared" si="4"/>
        <v>0.49638066384421176</v>
      </c>
      <c r="H104" s="15">
        <v>1.1710856506252012</v>
      </c>
      <c r="I104" s="4">
        <f t="shared" si="5"/>
        <v>936346.7202993452</v>
      </c>
      <c r="J104" s="4">
        <f t="shared" si="5"/>
        <v>464784.4066105394</v>
      </c>
    </row>
    <row r="105" spans="1:10" ht="11.25">
      <c r="A105" s="180"/>
      <c r="B105" s="165"/>
      <c r="C105" s="48" t="s">
        <v>60</v>
      </c>
      <c r="D105" s="4">
        <f>+'[1]CORREGIDO AMB HOSP SEX'!I34+'[1]CORREGIDO AMB HOSP SEX'!I97+'[1]CORREGIDO AMB HOSP SEX'!I160</f>
        <v>6314</v>
      </c>
      <c r="E105" s="128">
        <f>+'[1]CORREGIDO AMB HOSP SEX'!J34+'[1]CORREGIDO AMB HOSP SEX'!J97+'[1]CORREGIDO AMB HOSP SEX'!J160</f>
        <v>2839397747</v>
      </c>
      <c r="F105" s="128">
        <f>+'[1]CORREGIDO AMB HOSP SEX'!K34+'[1]CORREGIDO AMB HOSP SEX'!K97+'[1]CORREGIDO AMB HOSP SEX'!K160</f>
        <v>1478900855</v>
      </c>
      <c r="G105" s="10">
        <f t="shared" si="4"/>
        <v>0.5208501896441069</v>
      </c>
      <c r="H105" s="15">
        <v>2.3056547546141317</v>
      </c>
      <c r="I105" s="4">
        <f t="shared" si="5"/>
        <v>449698.72458029777</v>
      </c>
      <c r="J105" s="4">
        <f t="shared" si="5"/>
        <v>234225.6659803611</v>
      </c>
    </row>
    <row r="106" spans="1:10" ht="11.25">
      <c r="A106" s="180"/>
      <c r="B106" s="165"/>
      <c r="C106" s="48" t="s">
        <v>61</v>
      </c>
      <c r="D106" s="4">
        <f>+'[1]CORREGIDO AMB HOSP SEX'!I35+'[1]CORREGIDO AMB HOSP SEX'!I98+'[1]CORREGIDO AMB HOSP SEX'!I161</f>
        <v>5609</v>
      </c>
      <c r="E106" s="128">
        <f>+'[1]CORREGIDO AMB HOSP SEX'!J35+'[1]CORREGIDO AMB HOSP SEX'!J98+'[1]CORREGIDO AMB HOSP SEX'!J161</f>
        <v>635322979</v>
      </c>
      <c r="F106" s="128">
        <f>+'[1]CORREGIDO AMB HOSP SEX'!K35+'[1]CORREGIDO AMB HOSP SEX'!K98+'[1]CORREGIDO AMB HOSP SEX'!K161</f>
        <v>334631971</v>
      </c>
      <c r="G106" s="10">
        <f t="shared" si="4"/>
        <v>0.5267115814490317</v>
      </c>
      <c r="H106" s="15">
        <v>2.0482131008284234</v>
      </c>
      <c r="I106" s="4">
        <f t="shared" si="5"/>
        <v>113268.49331431628</v>
      </c>
      <c r="J106" s="4">
        <f t="shared" si="5"/>
        <v>59659.82724193261</v>
      </c>
    </row>
    <row r="107" spans="1:10" ht="11.25">
      <c r="A107" s="180"/>
      <c r="B107" s="165"/>
      <c r="C107" s="48" t="s">
        <v>62</v>
      </c>
      <c r="D107" s="4">
        <f>+'[1]CORREGIDO AMB HOSP SEX'!I36+'[1]CORREGIDO AMB HOSP SEX'!I99+'[1]CORREGIDO AMB HOSP SEX'!I162</f>
        <v>9351</v>
      </c>
      <c r="E107" s="128">
        <f>+'[1]CORREGIDO AMB HOSP SEX'!J36+'[1]CORREGIDO AMB HOSP SEX'!J99+'[1]CORREGIDO AMB HOSP SEX'!J162</f>
        <v>5889930256</v>
      </c>
      <c r="F107" s="128">
        <f>+'[1]CORREGIDO AMB HOSP SEX'!K36+'[1]CORREGIDO AMB HOSP SEX'!K99+'[1]CORREGIDO AMB HOSP SEX'!K162</f>
        <v>4094538760</v>
      </c>
      <c r="G107" s="10">
        <f t="shared" si="4"/>
        <v>0.6951761026081664</v>
      </c>
      <c r="H107" s="15">
        <v>3.4146622759576726</v>
      </c>
      <c r="I107" s="4">
        <f t="shared" si="5"/>
        <v>629871.6988557373</v>
      </c>
      <c r="J107" s="4">
        <f t="shared" si="5"/>
        <v>437871.7527537162</v>
      </c>
    </row>
    <row r="108" spans="1:10" ht="11.25">
      <c r="A108" s="180"/>
      <c r="B108" s="165"/>
      <c r="C108" s="48" t="s">
        <v>63</v>
      </c>
      <c r="D108" s="4">
        <f>+'[1]CORREGIDO AMB HOSP SEX'!I37+'[1]CORREGIDO AMB HOSP SEX'!I100+'[1]CORREGIDO AMB HOSP SEX'!I163</f>
        <v>1455</v>
      </c>
      <c r="E108" s="128">
        <f>+'[1]CORREGIDO AMB HOSP SEX'!J37+'[1]CORREGIDO AMB HOSP SEX'!J100+'[1]CORREGIDO AMB HOSP SEX'!J163</f>
        <v>1070343690</v>
      </c>
      <c r="F108" s="128">
        <f>+'[1]CORREGIDO AMB HOSP SEX'!K37+'[1]CORREGIDO AMB HOSP SEX'!K100+'[1]CORREGIDO AMB HOSP SEX'!K163</f>
        <v>619575174</v>
      </c>
      <c r="G108" s="10">
        <f t="shared" si="4"/>
        <v>0.5788562868063435</v>
      </c>
      <c r="H108" s="15">
        <v>0.5313157535577386</v>
      </c>
      <c r="I108" s="4">
        <f t="shared" si="5"/>
        <v>735631.4020618557</v>
      </c>
      <c r="J108" s="4">
        <f t="shared" si="5"/>
        <v>425824.8618556701</v>
      </c>
    </row>
    <row r="109" spans="1:10" ht="11.25">
      <c r="A109" s="180"/>
      <c r="B109" s="165"/>
      <c r="C109" s="48" t="s">
        <v>64</v>
      </c>
      <c r="D109" s="4">
        <f>+'[1]CORREGIDO AMB HOSP SEX'!I38+'[1]CORREGIDO AMB HOSP SEX'!I101+'[1]CORREGIDO AMB HOSP SEX'!I164</f>
        <v>29885</v>
      </c>
      <c r="E109" s="128">
        <f>+'[1]CORREGIDO AMB HOSP SEX'!J38+'[1]CORREGIDO AMB HOSP SEX'!J101+'[1]CORREGIDO AMB HOSP SEX'!J164</f>
        <v>18729473435</v>
      </c>
      <c r="F109" s="128">
        <f>+'[1]CORREGIDO AMB HOSP SEX'!K38+'[1]CORREGIDO AMB HOSP SEX'!K101+'[1]CORREGIDO AMB HOSP SEX'!K164</f>
        <v>13005322720</v>
      </c>
      <c r="G109" s="10">
        <f t="shared" si="4"/>
        <v>0.694377381464275</v>
      </c>
      <c r="H109" s="15">
        <v>10.912969962249498</v>
      </c>
      <c r="I109" s="4">
        <f t="shared" si="5"/>
        <v>626718.2009369249</v>
      </c>
      <c r="J109" s="4">
        <f t="shared" si="5"/>
        <v>435178.94328258326</v>
      </c>
    </row>
    <row r="110" spans="1:10" ht="11.25">
      <c r="A110" s="180"/>
      <c r="B110" s="165"/>
      <c r="C110" s="48" t="s">
        <v>65</v>
      </c>
      <c r="D110" s="4">
        <f>+'[1]CORREGIDO AMB HOSP SEX'!I39+'[1]CORREGIDO AMB HOSP SEX'!I102+'[1]CORREGIDO AMB HOSP SEX'!I165</f>
        <v>3697</v>
      </c>
      <c r="E110" s="128">
        <f>+'[1]CORREGIDO AMB HOSP SEX'!J39+'[1]CORREGIDO AMB HOSP SEX'!J102+'[1]CORREGIDO AMB HOSP SEX'!J165</f>
        <v>1477310256</v>
      </c>
      <c r="F110" s="128">
        <f>+'[1]CORREGIDO AMB HOSP SEX'!K39+'[1]CORREGIDO AMB HOSP SEX'!K102+'[1]CORREGIDO AMB HOSP SEX'!K165</f>
        <v>957069891</v>
      </c>
      <c r="G110" s="10">
        <f t="shared" si="4"/>
        <v>0.6478462375204684</v>
      </c>
      <c r="H110" s="15">
        <v>1.3500167291429275</v>
      </c>
      <c r="I110" s="4">
        <f t="shared" si="5"/>
        <v>399597.0397619692</v>
      </c>
      <c r="J110" s="4">
        <f t="shared" si="5"/>
        <v>258877.43873410873</v>
      </c>
    </row>
    <row r="111" spans="1:10" ht="11.25">
      <c r="A111" s="180"/>
      <c r="B111" s="165"/>
      <c r="C111" s="48" t="s">
        <v>66</v>
      </c>
      <c r="D111" s="4">
        <f>+'[1]CORREGIDO AMB HOSP SEX'!I40+'[1]CORREGIDO AMB HOSP SEX'!I103+'[1]CORREGIDO AMB HOSP SEX'!I166</f>
        <v>18679</v>
      </c>
      <c r="E111" s="128">
        <f>+'[1]CORREGIDO AMB HOSP SEX'!J40+'[1]CORREGIDO AMB HOSP SEX'!J103+'[1]CORREGIDO AMB HOSP SEX'!J166</f>
        <v>9227449568</v>
      </c>
      <c r="F111" s="128">
        <f>+'[1]CORREGIDO AMB HOSP SEX'!K40+'[1]CORREGIDO AMB HOSP SEX'!K103+'[1]CORREGIDO AMB HOSP SEX'!K166</f>
        <v>6581063486</v>
      </c>
      <c r="G111" s="10">
        <f t="shared" si="4"/>
        <v>0.7132050343382598</v>
      </c>
      <c r="H111" s="15">
        <v>6.820925746189003</v>
      </c>
      <c r="I111" s="4">
        <f t="shared" si="5"/>
        <v>494001.2617377804</v>
      </c>
      <c r="J111" s="4">
        <f t="shared" si="5"/>
        <v>352324.1868408373</v>
      </c>
    </row>
    <row r="112" spans="1:10" ht="11.25">
      <c r="A112" s="180"/>
      <c r="B112" s="165"/>
      <c r="C112" s="48" t="s">
        <v>67</v>
      </c>
      <c r="D112" s="4">
        <f>+'[1]CORREGIDO AMB HOSP SEX'!I41+'[1]CORREGIDO AMB HOSP SEX'!I104+'[1]CORREGIDO AMB HOSP SEX'!I167</f>
        <v>2210</v>
      </c>
      <c r="E112" s="128">
        <f>+'[1]CORREGIDO AMB HOSP SEX'!J41+'[1]CORREGIDO AMB HOSP SEX'!J104+'[1]CORREGIDO AMB HOSP SEX'!J167</f>
        <v>1281497295</v>
      </c>
      <c r="F112" s="128">
        <f>+'[1]CORREGIDO AMB HOSP SEX'!K41+'[1]CORREGIDO AMB HOSP SEX'!K104+'[1]CORREGIDO AMB HOSP SEX'!K167</f>
        <v>783681959</v>
      </c>
      <c r="G112" s="10">
        <f t="shared" si="4"/>
        <v>0.6115361788570923</v>
      </c>
      <c r="H112" s="15">
        <v>0.8070156806615825</v>
      </c>
      <c r="I112" s="4">
        <f t="shared" si="5"/>
        <v>579863.0294117647</v>
      </c>
      <c r="J112" s="4">
        <f t="shared" si="5"/>
        <v>354607.22126696835</v>
      </c>
    </row>
    <row r="113" spans="1:10" ht="11.25">
      <c r="A113" s="180"/>
      <c r="B113" s="165"/>
      <c r="C113" s="48" t="s">
        <v>68</v>
      </c>
      <c r="D113" s="4">
        <f>+'[1]CORREGIDO AMB HOSP SEX'!I42+'[1]CORREGIDO AMB HOSP SEX'!I105+'[1]CORREGIDO AMB HOSP SEX'!I168</f>
        <v>14974</v>
      </c>
      <c r="E113" s="128">
        <f>+'[1]CORREGIDO AMB HOSP SEX'!J42+'[1]CORREGIDO AMB HOSP SEX'!J105+'[1]CORREGIDO AMB HOSP SEX'!J168</f>
        <v>8444001061</v>
      </c>
      <c r="F113" s="128">
        <f>+'[1]CORREGIDO AMB HOSP SEX'!K42+'[1]CORREGIDO AMB HOSP SEX'!K105+'[1]CORREGIDO AMB HOSP SEX'!K168</f>
        <v>5603233059</v>
      </c>
      <c r="G113" s="10">
        <f t="shared" si="4"/>
        <v>0.6635755986435682</v>
      </c>
      <c r="H113" s="15">
        <v>11.519093611803314</v>
      </c>
      <c r="I113" s="4">
        <f t="shared" si="5"/>
        <v>563910.8495392012</v>
      </c>
      <c r="J113" s="4">
        <f t="shared" si="5"/>
        <v>374197.4795645786</v>
      </c>
    </row>
    <row r="114" spans="1:10" ht="11.25">
      <c r="A114" s="180"/>
      <c r="B114" s="165"/>
      <c r="C114" s="48" t="s">
        <v>69</v>
      </c>
      <c r="D114" s="4">
        <f>+'[1]CORREGIDO AMB HOSP SEX'!I43+'[1]CORREGIDO AMB HOSP SEX'!I106+'[1]CORREGIDO AMB HOSP SEX'!I169</f>
        <v>7269</v>
      </c>
      <c r="E114" s="128">
        <f>+'[1]CORREGIDO AMB HOSP SEX'!J43+'[1]CORREGIDO AMB HOSP SEX'!J106+'[1]CORREGIDO AMB HOSP SEX'!J169</f>
        <v>1763197472</v>
      </c>
      <c r="F114" s="128">
        <f>+'[1]CORREGIDO AMB HOSP SEX'!K43+'[1]CORREGIDO AMB HOSP SEX'!K106+'[1]CORREGIDO AMB HOSP SEX'!K169</f>
        <v>1186570069</v>
      </c>
      <c r="G114" s="10">
        <f t="shared" si="4"/>
        <v>0.6729649332210477</v>
      </c>
      <c r="H114" s="15">
        <v>5.591845296126505</v>
      </c>
      <c r="I114" s="4">
        <f t="shared" si="5"/>
        <v>242563.96643279682</v>
      </c>
      <c r="J114" s="4">
        <f t="shared" si="5"/>
        <v>163237.04347227953</v>
      </c>
    </row>
    <row r="115" spans="1:10" ht="11.25">
      <c r="A115" s="180"/>
      <c r="B115" s="165"/>
      <c r="C115" s="48" t="s">
        <v>70</v>
      </c>
      <c r="D115" s="4">
        <f>+'[1]CORREGIDO AMB HOSP SEX'!I44+'[1]CORREGIDO AMB HOSP SEX'!I107+'[1]CORREGIDO AMB HOSP SEX'!I170</f>
        <v>21312</v>
      </c>
      <c r="E115" s="128">
        <f>+'[1]CORREGIDO AMB HOSP SEX'!J44+'[1]CORREGIDO AMB HOSP SEX'!J107+'[1]CORREGIDO AMB HOSP SEX'!J170</f>
        <v>12445933464</v>
      </c>
      <c r="F115" s="128">
        <f>+'[1]CORREGIDO AMB HOSP SEX'!K44+'[1]CORREGIDO AMB HOSP SEX'!K107+'[1]CORREGIDO AMB HOSP SEX'!K170</f>
        <v>9189804097</v>
      </c>
      <c r="G115" s="10">
        <f t="shared" si="4"/>
        <v>0.7383780512391144</v>
      </c>
      <c r="H115" s="15">
        <v>28.522814772119943</v>
      </c>
      <c r="I115" s="4">
        <f t="shared" si="5"/>
        <v>583987.1182432432</v>
      </c>
      <c r="J115" s="4">
        <f t="shared" si="5"/>
        <v>431203.2703171922</v>
      </c>
    </row>
    <row r="116" spans="1:10" ht="11.25">
      <c r="A116" s="180"/>
      <c r="B116" s="165"/>
      <c r="C116" s="48" t="s">
        <v>71</v>
      </c>
      <c r="D116" s="4">
        <f>+'[1]CORREGIDO AMB HOSP SEX'!I45+'[1]CORREGIDO AMB HOSP SEX'!I108+'[1]CORREGIDO AMB HOSP SEX'!I171</f>
        <v>28207</v>
      </c>
      <c r="E116" s="128">
        <f>+'[1]CORREGIDO AMB HOSP SEX'!J45+'[1]CORREGIDO AMB HOSP SEX'!J108+'[1]CORREGIDO AMB HOSP SEX'!J171</f>
        <v>14915119768</v>
      </c>
      <c r="F116" s="128">
        <f>+'[1]CORREGIDO AMB HOSP SEX'!K45+'[1]CORREGIDO AMB HOSP SEX'!K108+'[1]CORREGIDO AMB HOSP SEX'!K171</f>
        <v>9264740601</v>
      </c>
      <c r="G116" s="10">
        <f t="shared" si="4"/>
        <v>0.6211643449808066</v>
      </c>
      <c r="H116" s="15">
        <v>10.300222309692876</v>
      </c>
      <c r="I116" s="4">
        <f t="shared" si="5"/>
        <v>528773.7004289716</v>
      </c>
      <c r="J116" s="4">
        <f t="shared" si="5"/>
        <v>328455.3692700394</v>
      </c>
    </row>
    <row r="117" spans="1:10" ht="11.25">
      <c r="A117" s="180"/>
      <c r="B117" s="166"/>
      <c r="C117" s="120" t="s">
        <v>17</v>
      </c>
      <c r="D117" s="117">
        <f>SUM(D101:D116)</f>
        <v>206364</v>
      </c>
      <c r="E117" s="129">
        <f>SUM(E101:E116)</f>
        <v>107366112891</v>
      </c>
      <c r="F117" s="129">
        <f>SUM(F101:F116)</f>
        <v>71623749978</v>
      </c>
      <c r="G117" s="115">
        <f t="shared" si="4"/>
        <v>0.66709828687487</v>
      </c>
      <c r="H117" s="119">
        <v>75.35700630047367</v>
      </c>
      <c r="I117" s="117">
        <f t="shared" si="5"/>
        <v>520275.4011891609</v>
      </c>
      <c r="J117" s="117">
        <f t="shared" si="5"/>
        <v>347074.828836425</v>
      </c>
    </row>
    <row r="118" spans="1:10" ht="11.25">
      <c r="A118" s="180"/>
      <c r="B118" s="164" t="s">
        <v>36</v>
      </c>
      <c r="C118" s="123" t="s">
        <v>124</v>
      </c>
      <c r="D118" s="14">
        <f>+'[1]CORREGIDO AMB HOSP SEX'!I47+'[1]CORREGIDO AMB HOSP SEX'!I110+'[1]CORREGIDO AMB HOSP SEX'!I173</f>
        <v>6166</v>
      </c>
      <c r="E118" s="131">
        <f>+'[1]CORREGIDO AMB HOSP SEX'!J47+'[1]CORREGIDO AMB HOSP SEX'!J110+'[1]CORREGIDO AMB HOSP SEX'!J173</f>
        <v>902074458</v>
      </c>
      <c r="F118" s="131">
        <f>+'[1]CORREGIDO AMB HOSP SEX'!K47+'[1]CORREGIDO AMB HOSP SEX'!K110+'[1]CORREGIDO AMB HOSP SEX'!K173</f>
        <v>521683737</v>
      </c>
      <c r="G118" s="10">
        <f t="shared" si="4"/>
        <v>0.5783156061824777</v>
      </c>
      <c r="H118" s="15">
        <v>2.251610265592451</v>
      </c>
      <c r="I118" s="4">
        <f t="shared" si="5"/>
        <v>146298.16055789814</v>
      </c>
      <c r="J118" s="4">
        <f t="shared" si="5"/>
        <v>84606.50940642232</v>
      </c>
    </row>
    <row r="119" spans="1:10" ht="11.25">
      <c r="A119" s="180"/>
      <c r="B119" s="165"/>
      <c r="C119" s="48" t="s">
        <v>72</v>
      </c>
      <c r="D119" s="4">
        <f>+'[1]CORREGIDO AMB HOSP SEX'!I48+'[1]CORREGIDO AMB HOSP SEX'!I111+'[1]CORREGIDO AMB HOSP SEX'!I174</f>
        <v>861953</v>
      </c>
      <c r="E119" s="128">
        <f>+'[1]CORREGIDO AMB HOSP SEX'!J48+'[1]CORREGIDO AMB HOSP SEX'!J111+'[1]CORREGIDO AMB HOSP SEX'!J174</f>
        <v>108020564496</v>
      </c>
      <c r="F119" s="128">
        <f>+'[1]CORREGIDO AMB HOSP SEX'!K48+'[1]CORREGIDO AMB HOSP SEX'!K111+'[1]CORREGIDO AMB HOSP SEX'!K174</f>
        <v>88162146321</v>
      </c>
      <c r="G119" s="10">
        <f t="shared" si="4"/>
        <v>0.8161607628357158</v>
      </c>
      <c r="H119" s="15">
        <v>314.75546922773435</v>
      </c>
      <c r="I119" s="4">
        <f t="shared" si="5"/>
        <v>125320.71295766707</v>
      </c>
      <c r="J119" s="4">
        <f t="shared" si="5"/>
        <v>102281.84868664533</v>
      </c>
    </row>
    <row r="120" spans="1:10" ht="11.25">
      <c r="A120" s="180"/>
      <c r="B120" s="165"/>
      <c r="C120" s="48" t="s">
        <v>73</v>
      </c>
      <c r="D120" s="4">
        <f>+'[1]CORREGIDO AMB HOSP SEX'!I49+'[1]CORREGIDO AMB HOSP SEX'!I112+'[1]CORREGIDO AMB HOSP SEX'!I175</f>
        <v>210966</v>
      </c>
      <c r="E120" s="128">
        <f>+'[1]CORREGIDO AMB HOSP SEX'!J49+'[1]CORREGIDO AMB HOSP SEX'!J112+'[1]CORREGIDO AMB HOSP SEX'!J175</f>
        <v>53451201509</v>
      </c>
      <c r="F120" s="128">
        <f>+'[1]CORREGIDO AMB HOSP SEX'!K49+'[1]CORREGIDO AMB HOSP SEX'!K112+'[1]CORREGIDO AMB HOSP SEX'!K175</f>
        <v>42297435080</v>
      </c>
      <c r="G120" s="10">
        <f t="shared" si="4"/>
        <v>0.7913280503690464</v>
      </c>
      <c r="H120" s="15">
        <v>77.03749777667483</v>
      </c>
      <c r="I120" s="4">
        <f t="shared" si="5"/>
        <v>253364.05633609206</v>
      </c>
      <c r="J120" s="4">
        <f t="shared" si="5"/>
        <v>200494.08473403298</v>
      </c>
    </row>
    <row r="121" spans="1:10" ht="11.25">
      <c r="A121" s="180"/>
      <c r="B121" s="165"/>
      <c r="C121" s="48" t="s">
        <v>74</v>
      </c>
      <c r="D121" s="4">
        <f>+'[1]CORREGIDO AMB HOSP SEX'!I50+'[1]CORREGIDO AMB HOSP SEX'!I113+'[1]CORREGIDO AMB HOSP SEX'!I176</f>
        <v>28665</v>
      </c>
      <c r="E121" s="128">
        <f>+'[1]CORREGIDO AMB HOSP SEX'!J50+'[1]CORREGIDO AMB HOSP SEX'!J113+'[1]CORREGIDO AMB HOSP SEX'!J176</f>
        <v>6849251842</v>
      </c>
      <c r="F121" s="128">
        <f>+'[1]CORREGIDO AMB HOSP SEX'!K50+'[1]CORREGIDO AMB HOSP SEX'!K113+'[1]CORREGIDO AMB HOSP SEX'!K176</f>
        <v>2705996243</v>
      </c>
      <c r="G121" s="10">
        <f t="shared" si="4"/>
        <v>0.3950790984800234</v>
      </c>
      <c r="H121" s="15">
        <v>10.467468093286994</v>
      </c>
      <c r="I121" s="4">
        <f t="shared" si="5"/>
        <v>238941.28177219606</v>
      </c>
      <c r="J121" s="4">
        <f t="shared" si="5"/>
        <v>94400.70619222047</v>
      </c>
    </row>
    <row r="122" spans="1:10" ht="11.25">
      <c r="A122" s="180"/>
      <c r="B122" s="165"/>
      <c r="C122" s="48" t="s">
        <v>75</v>
      </c>
      <c r="D122" s="4">
        <f>+'[1]CORREGIDO AMB HOSP SEX'!I51+'[1]CORREGIDO AMB HOSP SEX'!I114+'[1]CORREGIDO AMB HOSP SEX'!I177</f>
        <v>9</v>
      </c>
      <c r="E122" s="128">
        <f>+'[1]CORREGIDO AMB HOSP SEX'!J51+'[1]CORREGIDO AMB HOSP SEX'!J114+'[1]CORREGIDO AMB HOSP SEX'!J177</f>
        <v>448025</v>
      </c>
      <c r="F122" s="128">
        <f>+'[1]CORREGIDO AMB HOSP SEX'!K51+'[1]CORREGIDO AMB HOSP SEX'!K114+'[1]CORREGIDO AMB HOSP SEX'!K177</f>
        <v>148935</v>
      </c>
      <c r="G122" s="10">
        <f t="shared" si="4"/>
        <v>0.3324256458902963</v>
      </c>
      <c r="H122" s="15">
        <v>0.0032864891972643625</v>
      </c>
      <c r="I122" s="4">
        <f t="shared" si="5"/>
        <v>49780.555555555555</v>
      </c>
      <c r="J122" s="4">
        <f t="shared" si="5"/>
        <v>16548.333333333332</v>
      </c>
    </row>
    <row r="123" spans="1:10" ht="11.25">
      <c r="A123" s="180"/>
      <c r="B123" s="165"/>
      <c r="C123" s="48" t="s">
        <v>76</v>
      </c>
      <c r="D123" s="4">
        <f>+'[1]CORREGIDO AMB HOSP SEX'!I52+'[1]CORREGIDO AMB HOSP SEX'!I115+'[1]CORREGIDO AMB HOSP SEX'!I178</f>
        <v>4</v>
      </c>
      <c r="E123" s="128">
        <f>+'[1]CORREGIDO AMB HOSP SEX'!J52+'[1]CORREGIDO AMB HOSP SEX'!J115+'[1]CORREGIDO AMB HOSP SEX'!J178</f>
        <v>523000</v>
      </c>
      <c r="F123" s="128">
        <f>+'[1]CORREGIDO AMB HOSP SEX'!K52+'[1]CORREGIDO AMB HOSP SEX'!K115+'[1]CORREGIDO AMB HOSP SEX'!K178</f>
        <v>278960</v>
      </c>
      <c r="G123" s="10">
        <f t="shared" si="4"/>
        <v>0.5333843212237094</v>
      </c>
      <c r="H123" s="15">
        <v>0.0014606618654508278</v>
      </c>
      <c r="I123" s="4">
        <f t="shared" si="5"/>
        <v>130750</v>
      </c>
      <c r="J123" s="4">
        <f t="shared" si="5"/>
        <v>69740</v>
      </c>
    </row>
    <row r="124" spans="1:10" ht="11.25">
      <c r="A124" s="180"/>
      <c r="B124" s="165"/>
      <c r="C124" s="48" t="s">
        <v>77</v>
      </c>
      <c r="D124" s="4">
        <f>+'[1]CORREGIDO AMB HOSP SEX'!I53+'[1]CORREGIDO AMB HOSP SEX'!I116+'[1]CORREGIDO AMB HOSP SEX'!I179</f>
        <v>5752</v>
      </c>
      <c r="E124" s="128">
        <f>+'[1]CORREGIDO AMB HOSP SEX'!J53+'[1]CORREGIDO AMB HOSP SEX'!J116+'[1]CORREGIDO AMB HOSP SEX'!J179</f>
        <v>449753080</v>
      </c>
      <c r="F124" s="128">
        <f>+'[1]CORREGIDO AMB HOSP SEX'!K53+'[1]CORREGIDO AMB HOSP SEX'!K116+'[1]CORREGIDO AMB HOSP SEX'!K179</f>
        <v>212162833</v>
      </c>
      <c r="G124" s="10">
        <f t="shared" si="4"/>
        <v>0.4717318067060263</v>
      </c>
      <c r="H124" s="15">
        <v>2.1004317625182907</v>
      </c>
      <c r="I124" s="4">
        <f t="shared" si="5"/>
        <v>78190.73018080667</v>
      </c>
      <c r="J124" s="4">
        <f t="shared" si="5"/>
        <v>36885.05441585535</v>
      </c>
    </row>
    <row r="125" spans="1:10" ht="11.25">
      <c r="A125" s="180"/>
      <c r="B125" s="165"/>
      <c r="C125" s="48" t="s">
        <v>97</v>
      </c>
      <c r="D125" s="4">
        <f>+'[1]CORREGIDO AMB HOSP SEX'!I54+'[1]CORREGIDO AMB HOSP SEX'!I117+'[1]CORREGIDO AMB HOSP SEX'!I180</f>
        <v>2107</v>
      </c>
      <c r="E125" s="128">
        <f>+'[1]CORREGIDO AMB HOSP SEX'!J54+'[1]CORREGIDO AMB HOSP SEX'!J117+'[1]CORREGIDO AMB HOSP SEX'!J180</f>
        <v>39676523</v>
      </c>
      <c r="F125" s="128">
        <f>+'[1]CORREGIDO AMB HOSP SEX'!K54+'[1]CORREGIDO AMB HOSP SEX'!K117+'[1]CORREGIDO AMB HOSP SEX'!K180</f>
        <v>26528024</v>
      </c>
      <c r="G125" s="10">
        <f t="shared" si="4"/>
        <v>0.6686075793486239</v>
      </c>
      <c r="H125" s="15">
        <v>0.7694036376262237</v>
      </c>
      <c r="I125" s="4">
        <f t="shared" si="5"/>
        <v>18830.813004271477</v>
      </c>
      <c r="J125" s="4">
        <f t="shared" si="5"/>
        <v>12590.42429995254</v>
      </c>
    </row>
    <row r="126" spans="1:10" ht="11.25">
      <c r="A126" s="180"/>
      <c r="B126" s="166"/>
      <c r="C126" s="120" t="s">
        <v>17</v>
      </c>
      <c r="D126" s="117">
        <f>SUM(D118:D125)</f>
        <v>1115622</v>
      </c>
      <c r="E126" s="129">
        <f>SUM(E118:E125)</f>
        <v>169713492933</v>
      </c>
      <c r="F126" s="129">
        <f>SUM(F118:F125)</f>
        <v>133926380133</v>
      </c>
      <c r="G126" s="115">
        <f t="shared" si="4"/>
        <v>0.7891321887168503</v>
      </c>
      <c r="H126" s="119">
        <v>407.3866279144959</v>
      </c>
      <c r="I126" s="117">
        <f t="shared" si="5"/>
        <v>152124.54839811334</v>
      </c>
      <c r="J126" s="117">
        <f t="shared" si="5"/>
        <v>120046.3778349656</v>
      </c>
    </row>
    <row r="127" spans="1:10" ht="11.25">
      <c r="A127" s="180"/>
      <c r="B127" s="164" t="s">
        <v>215</v>
      </c>
      <c r="C127" s="123" t="s">
        <v>210</v>
      </c>
      <c r="D127" s="14">
        <f>+'[1]CORREGIDO AMB HOSP SEX'!I56+'[1]CORREGIDO AMB HOSP SEX'!I119+'[1]CORREGIDO AMB HOSP SEX'!I182</f>
        <v>79020</v>
      </c>
      <c r="E127" s="131">
        <f>+'[1]CORREGIDO AMB HOSP SEX'!J56+'[1]CORREGIDO AMB HOSP SEX'!J119+'[1]CORREGIDO AMB HOSP SEX'!J182</f>
        <v>7459206229</v>
      </c>
      <c r="F127" s="131">
        <f>+'[1]CORREGIDO AMB HOSP SEX'!K56+'[1]CORREGIDO AMB HOSP SEX'!K119+'[1]CORREGIDO AMB HOSP SEX'!K182</f>
        <v>7288518045</v>
      </c>
      <c r="G127" s="32">
        <f t="shared" si="4"/>
        <v>0.9771171115585467</v>
      </c>
      <c r="H127" s="33">
        <v>28.855375151981104</v>
      </c>
      <c r="I127" s="14">
        <f>+E127/$D127</f>
        <v>94396.43418121994</v>
      </c>
      <c r="J127" s="14">
        <f>+F127/$D127</f>
        <v>92236.3711085801</v>
      </c>
    </row>
    <row r="128" spans="1:10" ht="11.25">
      <c r="A128" s="180"/>
      <c r="B128" s="165"/>
      <c r="C128" s="48" t="s">
        <v>213</v>
      </c>
      <c r="D128" s="4">
        <f>+'[1]CORREGIDO AMB HOSP SEX'!I57+'[1]CORREGIDO AMB HOSP SEX'!I120+'[1]CORREGIDO AMB HOSP SEX'!I183</f>
        <v>268471</v>
      </c>
      <c r="E128" s="128">
        <f>+'[1]CORREGIDO AMB HOSP SEX'!J57+'[1]CORREGIDO AMB HOSP SEX'!J120+'[1]CORREGIDO AMB HOSP SEX'!J183</f>
        <v>52144848845</v>
      </c>
      <c r="F128" s="128">
        <f>+'[1]CORREGIDO AMB HOSP SEX'!K57+'[1]CORREGIDO AMB HOSP SEX'!K120+'[1]CORREGIDO AMB HOSP SEX'!K183</f>
        <v>39518859085</v>
      </c>
      <c r="G128" s="10">
        <f t="shared" si="4"/>
        <v>0.757866979391759</v>
      </c>
      <c r="H128" s="15">
        <v>98.0363379198623</v>
      </c>
      <c r="I128" s="4">
        <f aca="true" t="shared" si="6" ref="I128:J135">+E128/$D128</f>
        <v>194228.9813238674</v>
      </c>
      <c r="J128" s="4">
        <f t="shared" si="6"/>
        <v>147199.73138625774</v>
      </c>
    </row>
    <row r="129" spans="1:10" ht="11.25" customHeight="1">
      <c r="A129" s="180"/>
      <c r="B129" s="168"/>
      <c r="C129" s="48" t="s">
        <v>121</v>
      </c>
      <c r="D129" s="4">
        <f>+'[1]CORREGIDO AMB HOSP SEX'!I58+'[1]CORREGIDO AMB HOSP SEX'!I121+'[1]CORREGIDO AMB HOSP SEX'!I184</f>
        <v>191971</v>
      </c>
      <c r="E129" s="128">
        <f>+'[1]CORREGIDO AMB HOSP SEX'!J58+'[1]CORREGIDO AMB HOSP SEX'!J121+'[1]CORREGIDO AMB HOSP SEX'!J184</f>
        <v>36472141560</v>
      </c>
      <c r="F129" s="128">
        <f>+'[1]CORREGIDO AMB HOSP SEX'!K58+'[1]CORREGIDO AMB HOSP SEX'!K121+'[1]CORREGIDO AMB HOSP SEX'!K184</f>
        <v>29092985935</v>
      </c>
      <c r="G129" s="10">
        <f t="shared" si="4"/>
        <v>0.7976769306825425</v>
      </c>
      <c r="H129" s="15">
        <v>70.10117974311522</v>
      </c>
      <c r="I129" s="4">
        <f t="shared" si="6"/>
        <v>189987.76669392773</v>
      </c>
      <c r="J129" s="4">
        <f t="shared" si="6"/>
        <v>151548.85860364325</v>
      </c>
    </row>
    <row r="130" spans="1:10" ht="11.25" customHeight="1">
      <c r="A130" s="180"/>
      <c r="B130" s="168"/>
      <c r="C130" s="48" t="s">
        <v>78</v>
      </c>
      <c r="D130" s="4">
        <f>+'[1]CORREGIDO AMB HOSP SEX'!I59+'[1]CORREGIDO AMB HOSP SEX'!I122+'[1]CORREGIDO AMB HOSP SEX'!I185</f>
        <v>6</v>
      </c>
      <c r="E130" s="128">
        <f>+'[1]CORREGIDO AMB HOSP SEX'!J59+'[1]CORREGIDO AMB HOSP SEX'!J122+'[1]CORREGIDO AMB HOSP SEX'!J185</f>
        <v>202413</v>
      </c>
      <c r="F130" s="128">
        <f>+'[1]CORREGIDO AMB HOSP SEX'!K59+'[1]CORREGIDO AMB HOSP SEX'!K122+'[1]CORREGIDO AMB HOSP SEX'!K185</f>
        <v>52981</v>
      </c>
      <c r="G130" s="10">
        <f t="shared" si="4"/>
        <v>0.2617470221774293</v>
      </c>
      <c r="H130" s="15">
        <v>0.002190992798176242</v>
      </c>
      <c r="I130" s="4">
        <f t="shared" si="6"/>
        <v>33735.5</v>
      </c>
      <c r="J130" s="4">
        <f t="shared" si="6"/>
        <v>8830.166666666666</v>
      </c>
    </row>
    <row r="131" spans="1:10" ht="11.25" customHeight="1">
      <c r="A131" s="180"/>
      <c r="B131" s="168"/>
      <c r="C131" s="48" t="s">
        <v>211</v>
      </c>
      <c r="D131" s="4">
        <f>+'[1]CORREGIDO AMB HOSP SEX'!I60+'[1]CORREGIDO AMB HOSP SEX'!I123+'[1]CORREGIDO AMB HOSP SEX'!I186</f>
        <v>11592</v>
      </c>
      <c r="E131" s="128">
        <f>+'[1]CORREGIDO AMB HOSP SEX'!J60+'[1]CORREGIDO AMB HOSP SEX'!J123+'[1]CORREGIDO AMB HOSP SEX'!J186</f>
        <v>8173911038</v>
      </c>
      <c r="F131" s="128">
        <f>+'[1]CORREGIDO AMB HOSP SEX'!K60+'[1]CORREGIDO AMB HOSP SEX'!K123+'[1]CORREGIDO AMB HOSP SEX'!K186</f>
        <v>5617020158</v>
      </c>
      <c r="G131" s="10">
        <f t="shared" si="4"/>
        <v>0.6871888049535682</v>
      </c>
      <c r="H131" s="15">
        <v>4.232998086076499</v>
      </c>
      <c r="I131" s="4">
        <f t="shared" si="6"/>
        <v>705133.8024499655</v>
      </c>
      <c r="J131" s="4">
        <f t="shared" si="6"/>
        <v>484560.0550379572</v>
      </c>
    </row>
    <row r="132" spans="1:10" ht="11.25" customHeight="1">
      <c r="A132" s="180"/>
      <c r="B132" s="168"/>
      <c r="C132" s="48" t="s">
        <v>212</v>
      </c>
      <c r="D132" s="4">
        <f>+'[1]CORREGIDO AMB HOSP SEX'!I61+'[1]CORREGIDO AMB HOSP SEX'!I124+'[1]CORREGIDO AMB HOSP SEX'!I187</f>
        <v>836</v>
      </c>
      <c r="E132" s="128">
        <f>+'[1]CORREGIDO AMB HOSP SEX'!J61+'[1]CORREGIDO AMB HOSP SEX'!J124+'[1]CORREGIDO AMB HOSP SEX'!J187</f>
        <v>307914874</v>
      </c>
      <c r="F132" s="128">
        <f>+'[1]CORREGIDO AMB HOSP SEX'!K61+'[1]CORREGIDO AMB HOSP SEX'!K124+'[1]CORREGIDO AMB HOSP SEX'!K187</f>
        <v>236477320</v>
      </c>
      <c r="G132" s="10">
        <f t="shared" si="4"/>
        <v>0.7679957675574971</v>
      </c>
      <c r="H132" s="15">
        <v>0.30527832987922304</v>
      </c>
      <c r="I132" s="4">
        <f t="shared" si="6"/>
        <v>368319.2272727273</v>
      </c>
      <c r="J132" s="4">
        <f t="shared" si="6"/>
        <v>282867.6076555024</v>
      </c>
    </row>
    <row r="133" spans="1:10" ht="11.25" customHeight="1">
      <c r="A133" s="180"/>
      <c r="B133" s="173"/>
      <c r="C133" s="120" t="s">
        <v>17</v>
      </c>
      <c r="D133" s="117">
        <f>SUM(D127:D132)</f>
        <v>551896</v>
      </c>
      <c r="E133" s="129">
        <f>SUM(E127:E132)</f>
        <v>104558224959</v>
      </c>
      <c r="F133" s="129">
        <f>SUM(F127:F132)</f>
        <v>81753913524</v>
      </c>
      <c r="G133" s="115">
        <f t="shared" si="4"/>
        <v>0.7818984451587413</v>
      </c>
      <c r="H133" s="116">
        <v>201.53336022371252</v>
      </c>
      <c r="I133" s="117">
        <f t="shared" si="6"/>
        <v>189452.76820089293</v>
      </c>
      <c r="J133" s="117">
        <f t="shared" si="6"/>
        <v>148132.8248872976</v>
      </c>
    </row>
    <row r="134" spans="1:10" ht="11.25">
      <c r="A134" s="180"/>
      <c r="B134" s="171" t="s">
        <v>19</v>
      </c>
      <c r="C134" s="171"/>
      <c r="D134" s="14">
        <f>'[1]CORREGIDO AMB HOSP SEX'!I65+'[1]CORREGIDO AMB HOSP SEX'!I128+'[1]CORREGIDO AMB HOSP SEX'!I191</f>
        <v>587004</v>
      </c>
      <c r="E134" s="131">
        <f>'[1]CORREGIDO AMB HOSP SEX'!J65+'[1]CORREGIDO AMB HOSP SEX'!J128+'[1]CORREGIDO AMB HOSP SEX'!J191</f>
        <v>31834053001</v>
      </c>
      <c r="F134" s="131">
        <f>'[1]CORREGIDO AMB HOSP SEX'!K65+'[1]CORREGIDO AMB HOSP SEX'!K128+'[1]CORREGIDO AMB HOSP SEX'!K191</f>
        <v>21251964889</v>
      </c>
      <c r="G134" s="11">
        <f>+F134/E134</f>
        <v>0.6675858989219002</v>
      </c>
      <c r="H134" s="16">
        <v>214.35358941677444</v>
      </c>
      <c r="I134" s="6">
        <f t="shared" si="6"/>
        <v>54231.407283425666</v>
      </c>
      <c r="J134" s="6">
        <f t="shared" si="6"/>
        <v>36204.12278110541</v>
      </c>
    </row>
    <row r="135" spans="1:10" ht="12" thickBot="1">
      <c r="A135" s="181"/>
      <c r="B135" s="139"/>
      <c r="C135" s="121" t="s">
        <v>122</v>
      </c>
      <c r="D135" s="110">
        <f>+D134+D133+D126+D117+D100+D82+D78</f>
        <v>5592838</v>
      </c>
      <c r="E135" s="130">
        <f>+E134+E133+E126+E117+E100+E82+E78</f>
        <v>477179812122</v>
      </c>
      <c r="F135" s="130">
        <f>+F134+F133+F126+F117+F100+F82+F78</f>
        <v>353675892820</v>
      </c>
      <c r="G135" s="112">
        <f>+F135/E135</f>
        <v>0.7411794963563465</v>
      </c>
      <c r="H135" s="113">
        <v>2042.3112965610692</v>
      </c>
      <c r="I135" s="110">
        <f t="shared" si="6"/>
        <v>85319.79866429172</v>
      </c>
      <c r="J135" s="110">
        <f t="shared" si="6"/>
        <v>63237.285403224625</v>
      </c>
    </row>
    <row r="136" spans="1:4" ht="11.25">
      <c r="A136" s="8" t="s">
        <v>26</v>
      </c>
      <c r="D136" s="5"/>
    </row>
    <row r="137" ht="11.25">
      <c r="A137" s="2" t="s">
        <v>216</v>
      </c>
    </row>
    <row r="138" ht="11.25">
      <c r="A138" s="8" t="s">
        <v>20</v>
      </c>
    </row>
    <row r="139" ht="11.25">
      <c r="A139" s="48" t="s">
        <v>150</v>
      </c>
    </row>
    <row r="140" ht="11.25">
      <c r="A140" s="57" t="s">
        <v>153</v>
      </c>
    </row>
  </sheetData>
  <mergeCells count="42">
    <mergeCell ref="H73:H74"/>
    <mergeCell ref="D73:D74"/>
    <mergeCell ref="E73:E74"/>
    <mergeCell ref="F73:F74"/>
    <mergeCell ref="G73:G74"/>
    <mergeCell ref="I73:I74"/>
    <mergeCell ref="A1:J1"/>
    <mergeCell ref="A69:J69"/>
    <mergeCell ref="A70:J70"/>
    <mergeCell ref="A2:J2"/>
    <mergeCell ref="A3:J3"/>
    <mergeCell ref="A5:A6"/>
    <mergeCell ref="H5:H6"/>
    <mergeCell ref="J73:J74"/>
    <mergeCell ref="A71:J71"/>
    <mergeCell ref="G5:G6"/>
    <mergeCell ref="D5:D6"/>
    <mergeCell ref="B79:B82"/>
    <mergeCell ref="A7:A65"/>
    <mergeCell ref="A75:A135"/>
    <mergeCell ref="B75:B78"/>
    <mergeCell ref="B83:B100"/>
    <mergeCell ref="B101:B117"/>
    <mergeCell ref="B118:B126"/>
    <mergeCell ref="A73:A74"/>
    <mergeCell ref="B48:B56"/>
    <mergeCell ref="C5:C6"/>
    <mergeCell ref="B11:B14"/>
    <mergeCell ref="B15:B31"/>
    <mergeCell ref="B32:B47"/>
    <mergeCell ref="E5:E6"/>
    <mergeCell ref="B7:B10"/>
    <mergeCell ref="B5:B6"/>
    <mergeCell ref="I5:I6"/>
    <mergeCell ref="F5:F6"/>
    <mergeCell ref="J5:J6"/>
    <mergeCell ref="B57:B63"/>
    <mergeCell ref="B64:C64"/>
    <mergeCell ref="B127:B133"/>
    <mergeCell ref="B134:C134"/>
    <mergeCell ref="B73:B74"/>
    <mergeCell ref="C73:C7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showGridLines="0" zoomScale="75" zoomScaleNormal="75" workbookViewId="0" topLeftCell="A106">
      <selection activeCell="L90" sqref="L90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10" width="11.59765625" style="2" customWidth="1"/>
    <col min="11" max="16" width="11.59765625" style="1" customWidth="1"/>
    <col min="17" max="16384" width="11.59765625" style="2" customWidth="1"/>
  </cols>
  <sheetData>
    <row r="1" spans="1:10" ht="11.25">
      <c r="A1" s="148" t="s">
        <v>187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1.25">
      <c r="A2" s="174" t="s">
        <v>158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" thickBot="1">
      <c r="B4" s="51">
        <v>1000000</v>
      </c>
    </row>
    <row r="5" spans="1:10" ht="11.25">
      <c r="A5" s="162" t="s">
        <v>155</v>
      </c>
      <c r="B5" s="162" t="s">
        <v>95</v>
      </c>
      <c r="C5" s="162" t="s">
        <v>96</v>
      </c>
      <c r="D5" s="162" t="s">
        <v>80</v>
      </c>
      <c r="E5" s="162" t="s">
        <v>192</v>
      </c>
      <c r="F5" s="162" t="s">
        <v>193</v>
      </c>
      <c r="G5" s="162" t="s">
        <v>93</v>
      </c>
      <c r="H5" s="162" t="s">
        <v>101</v>
      </c>
      <c r="I5" s="162" t="s">
        <v>99</v>
      </c>
      <c r="J5" s="162" t="s">
        <v>98</v>
      </c>
    </row>
    <row r="6" spans="1:10" ht="11.2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1.25">
      <c r="A7" s="179" t="s">
        <v>156</v>
      </c>
      <c r="B7" s="164" t="s">
        <v>33</v>
      </c>
      <c r="C7" s="48" t="s">
        <v>37</v>
      </c>
      <c r="D7" s="4">
        <f>+'[1]CORREGIDO AMB HOSP SEX'!L4+'[1]CORREGIDO AMB HOSP SEX'!L67+'[1]CORREGIDO AMB HOSP SEX'!L130</f>
        <v>278885</v>
      </c>
      <c r="E7" s="128">
        <f>+'[1]CORREGIDO AMB HOSP SEX'!M4+'[1]CORREGIDO AMB HOSP SEX'!M67+'[1]CORREGIDO AMB HOSP SEX'!M130</f>
        <v>3020709452</v>
      </c>
      <c r="F7" s="128">
        <f>+'[1]CORREGIDO AMB HOSP SEX'!N4+'[1]CORREGIDO AMB HOSP SEX'!N67+'[1]CORREGIDO AMB HOSP SEX'!N130</f>
        <v>2627817020</v>
      </c>
      <c r="G7" s="10">
        <f aca="true" t="shared" si="0" ref="G7:G43">+F7/E7</f>
        <v>0.8699337231060513</v>
      </c>
      <c r="H7" s="15">
        <v>101.83917108656352</v>
      </c>
      <c r="I7" s="4">
        <f>+E7/$D7</f>
        <v>10831.38014593829</v>
      </c>
      <c r="J7" s="4">
        <f>+F7/$D7</f>
        <v>9422.582856733063</v>
      </c>
    </row>
    <row r="8" spans="1:10" ht="11.25" customHeight="1">
      <c r="A8" s="180"/>
      <c r="B8" s="189"/>
      <c r="C8" s="48" t="s">
        <v>38</v>
      </c>
      <c r="D8" s="4">
        <f>+'[1]CORREGIDO AMB HOSP SEX'!L5+'[1]CORREGIDO AMB HOSP SEX'!L68+'[1]CORREGIDO AMB HOSP SEX'!L131</f>
        <v>172</v>
      </c>
      <c r="E8" s="128">
        <f>+'[1]CORREGIDO AMB HOSP SEX'!M5+'[1]CORREGIDO AMB HOSP SEX'!M68+'[1]CORREGIDO AMB HOSP SEX'!M131</f>
        <v>3413807</v>
      </c>
      <c r="F8" s="128">
        <f>+'[1]CORREGIDO AMB HOSP SEX'!N5+'[1]CORREGIDO AMB HOSP SEX'!N68+'[1]CORREGIDO AMB HOSP SEX'!N131</f>
        <v>1938818</v>
      </c>
      <c r="G8" s="10">
        <f t="shared" si="0"/>
        <v>0.5679342739645211</v>
      </c>
      <c r="H8" s="15">
        <v>0.0628084602143856</v>
      </c>
      <c r="I8" s="4">
        <f aca="true" t="shared" si="1" ref="I8:J82">+E8/$D8</f>
        <v>19847.71511627907</v>
      </c>
      <c r="J8" s="4">
        <f t="shared" si="1"/>
        <v>11272.197674418605</v>
      </c>
    </row>
    <row r="9" spans="1:10" ht="11.25" customHeight="1">
      <c r="A9" s="180"/>
      <c r="B9" s="189"/>
      <c r="C9" s="48" t="s">
        <v>39</v>
      </c>
      <c r="D9" s="4">
        <f>+'[1]CORREGIDO AMB HOSP SEX'!L6+'[1]CORREGIDO AMB HOSP SEX'!L69+'[1]CORREGIDO AMB HOSP SEX'!L132</f>
        <v>145</v>
      </c>
      <c r="E9" s="128">
        <f>+'[1]CORREGIDO AMB HOSP SEX'!M6+'[1]CORREGIDO AMB HOSP SEX'!M69+'[1]CORREGIDO AMB HOSP SEX'!M132</f>
        <v>2874686</v>
      </c>
      <c r="F9" s="128">
        <f>+'[1]CORREGIDO AMB HOSP SEX'!N6+'[1]CORREGIDO AMB HOSP SEX'!N69+'[1]CORREGIDO AMB HOSP SEX'!N132</f>
        <v>1368622</v>
      </c>
      <c r="G9" s="10">
        <f t="shared" si="0"/>
        <v>0.47609443257454903</v>
      </c>
      <c r="H9" s="15">
        <v>0.052948992622592506</v>
      </c>
      <c r="I9" s="4">
        <f t="shared" si="1"/>
        <v>19825.420689655173</v>
      </c>
      <c r="J9" s="4">
        <f t="shared" si="1"/>
        <v>9438.772413793104</v>
      </c>
    </row>
    <row r="10" spans="1:10" ht="11.25" customHeight="1">
      <c r="A10" s="180"/>
      <c r="B10" s="190"/>
      <c r="C10" s="120" t="s">
        <v>17</v>
      </c>
      <c r="D10" s="117">
        <f>SUM(D7:D9)</f>
        <v>279202</v>
      </c>
      <c r="E10" s="129">
        <f>SUM(E7:E9)</f>
        <v>3026997945</v>
      </c>
      <c r="F10" s="129">
        <f>SUM(F7:F9)</f>
        <v>2631124460</v>
      </c>
      <c r="G10" s="115">
        <f t="shared" si="0"/>
        <v>0.8692191100909387</v>
      </c>
      <c r="H10" s="119">
        <v>101.95492853940051</v>
      </c>
      <c r="I10" s="117">
        <f t="shared" si="1"/>
        <v>10841.605522166747</v>
      </c>
      <c r="J10" s="117">
        <f t="shared" si="1"/>
        <v>9423.730703934785</v>
      </c>
    </row>
    <row r="11" spans="1:10" ht="11.25">
      <c r="A11" s="180"/>
      <c r="B11" s="164" t="s">
        <v>34</v>
      </c>
      <c r="C11" s="48" t="s">
        <v>40</v>
      </c>
      <c r="D11" s="4">
        <f>+'[1]CORREGIDO AMB HOSP SEX'!L8+'[1]CORREGIDO AMB HOSP SEX'!L71+'[1]CORREGIDO AMB HOSP SEX'!L134</f>
        <v>847158</v>
      </c>
      <c r="E11" s="128">
        <f>+'[1]CORREGIDO AMB HOSP SEX'!M8+'[1]CORREGIDO AMB HOSP SEX'!M71+'[1]CORREGIDO AMB HOSP SEX'!M134</f>
        <v>2950165910</v>
      </c>
      <c r="F11" s="128">
        <f>+'[1]CORREGIDO AMB HOSP SEX'!N8+'[1]CORREGIDO AMB HOSP SEX'!N71+'[1]CORREGIDO AMB HOSP SEX'!N134</f>
        <v>2785102802</v>
      </c>
      <c r="G11" s="10">
        <f t="shared" si="0"/>
        <v>0.9440495507589944</v>
      </c>
      <c r="H11" s="15">
        <v>309.3528461528981</v>
      </c>
      <c r="I11" s="4">
        <f t="shared" si="1"/>
        <v>3482.427020697438</v>
      </c>
      <c r="J11" s="4">
        <f t="shared" si="1"/>
        <v>3287.5836644403994</v>
      </c>
    </row>
    <row r="12" spans="1:10" ht="11.25">
      <c r="A12" s="180"/>
      <c r="B12" s="165"/>
      <c r="C12" s="48" t="s">
        <v>41</v>
      </c>
      <c r="D12" s="4">
        <f>+'[1]CORREGIDO AMB HOSP SEX'!L9+'[1]CORREGIDO AMB HOSP SEX'!L72+'[1]CORREGIDO AMB HOSP SEX'!L135</f>
        <v>121097</v>
      </c>
      <c r="E12" s="128">
        <f>+'[1]CORREGIDO AMB HOSP SEX'!M9+'[1]CORREGIDO AMB HOSP SEX'!M72+'[1]CORREGIDO AMB HOSP SEX'!M135</f>
        <v>2394387176</v>
      </c>
      <c r="F12" s="128">
        <f>+'[1]CORREGIDO AMB HOSP SEX'!N9+'[1]CORREGIDO AMB HOSP SEX'!N72+'[1]CORREGIDO AMB HOSP SEX'!N135</f>
        <v>2086075043</v>
      </c>
      <c r="G12" s="10">
        <f t="shared" si="0"/>
        <v>0.8712354726544025</v>
      </c>
      <c r="H12" s="15">
        <v>44.220442480124724</v>
      </c>
      <c r="I12" s="4">
        <f t="shared" si="1"/>
        <v>19772.47310833464</v>
      </c>
      <c r="J12" s="4">
        <f t="shared" si="1"/>
        <v>17226.479954086393</v>
      </c>
    </row>
    <row r="13" spans="1:10" ht="11.25">
      <c r="A13" s="180"/>
      <c r="B13" s="165"/>
      <c r="C13" s="48" t="s">
        <v>42</v>
      </c>
      <c r="D13" s="4">
        <f>+'[1]CORREGIDO AMB HOSP SEX'!L10+'[1]CORREGIDO AMB HOSP SEX'!L73+'[1]CORREGIDO AMB HOSP SEX'!L136</f>
        <v>15109</v>
      </c>
      <c r="E13" s="128">
        <f>+'[1]CORREGIDO AMB HOSP SEX'!M10+'[1]CORREGIDO AMB HOSP SEX'!M73+'[1]CORREGIDO AMB HOSP SEX'!M136</f>
        <v>149091554</v>
      </c>
      <c r="F13" s="128">
        <f>+'[1]CORREGIDO AMB HOSP SEX'!N10+'[1]CORREGIDO AMB HOSP SEX'!N73+'[1]CORREGIDO AMB HOSP SEX'!N136</f>
        <v>136368729</v>
      </c>
      <c r="G13" s="10">
        <f t="shared" si="0"/>
        <v>0.9146643477872664</v>
      </c>
      <c r="H13" s="15">
        <v>5.51728503127414</v>
      </c>
      <c r="I13" s="4">
        <f t="shared" si="1"/>
        <v>9867.731418359917</v>
      </c>
      <c r="J13" s="4">
        <f t="shared" si="1"/>
        <v>9025.66212191409</v>
      </c>
    </row>
    <row r="14" spans="1:10" ht="11.25">
      <c r="A14" s="180"/>
      <c r="B14" s="166"/>
      <c r="C14" s="120" t="s">
        <v>17</v>
      </c>
      <c r="D14" s="117">
        <f>SUM(D11:D13)</f>
        <v>983364</v>
      </c>
      <c r="E14" s="129">
        <f>SUM(E11:E13)</f>
        <v>5493644640</v>
      </c>
      <c r="F14" s="129">
        <f>SUM(F11:F13)</f>
        <v>5007546574</v>
      </c>
      <c r="G14" s="115">
        <f t="shared" si="0"/>
        <v>0.9115162887565293</v>
      </c>
      <c r="H14" s="119">
        <v>359.090573664297</v>
      </c>
      <c r="I14" s="117">
        <f t="shared" si="1"/>
        <v>5586.583035376524</v>
      </c>
      <c r="J14" s="117">
        <f t="shared" si="1"/>
        <v>5092.261435236596</v>
      </c>
    </row>
    <row r="15" spans="1:10" ht="11.25">
      <c r="A15" s="180"/>
      <c r="B15" s="164" t="s">
        <v>79</v>
      </c>
      <c r="C15" s="48" t="s">
        <v>43</v>
      </c>
      <c r="D15" s="4">
        <f>+'[1]CORREGIDO AMB HOSP SEX'!L12+'[1]CORREGIDO AMB HOSP SEX'!L75+'[1]CORREGIDO AMB HOSP SEX'!L138</f>
        <v>4363</v>
      </c>
      <c r="E15" s="128">
        <f>+'[1]CORREGIDO AMB HOSP SEX'!M12+'[1]CORREGIDO AMB HOSP SEX'!M75+'[1]CORREGIDO AMB HOSP SEX'!M138</f>
        <v>258577132</v>
      </c>
      <c r="F15" s="128">
        <f>+'[1]CORREGIDO AMB HOSP SEX'!N12+'[1]CORREGIDO AMB HOSP SEX'!N75+'[1]CORREGIDO AMB HOSP SEX'!N138</f>
        <v>194102884</v>
      </c>
      <c r="G15" s="10">
        <f t="shared" si="0"/>
        <v>0.7506575794181212</v>
      </c>
      <c r="H15" s="15">
        <v>1.5932169297404906</v>
      </c>
      <c r="I15" s="4">
        <f t="shared" si="1"/>
        <v>59265.90236076094</v>
      </c>
      <c r="J15" s="4">
        <f t="shared" si="1"/>
        <v>44488.39880815952</v>
      </c>
    </row>
    <row r="16" spans="1:10" ht="11.25">
      <c r="A16" s="180"/>
      <c r="B16" s="165"/>
      <c r="C16" s="48" t="s">
        <v>44</v>
      </c>
      <c r="D16" s="4">
        <f>+'[1]CORREGIDO AMB HOSP SEX'!L13+'[1]CORREGIDO AMB HOSP SEX'!L76+'[1]CORREGIDO AMB HOSP SEX'!L139</f>
        <v>224406</v>
      </c>
      <c r="E16" s="128">
        <f>+'[1]CORREGIDO AMB HOSP SEX'!M13+'[1]CORREGIDO AMB HOSP SEX'!M76+'[1]CORREGIDO AMB HOSP SEX'!M139</f>
        <v>458074953</v>
      </c>
      <c r="F16" s="128">
        <f>+'[1]CORREGIDO AMB HOSP SEX'!N13+'[1]CORREGIDO AMB HOSP SEX'!N76+'[1]CORREGIDO AMB HOSP SEX'!N139</f>
        <v>430487034</v>
      </c>
      <c r="G16" s="10">
        <f t="shared" si="0"/>
        <v>0.9397742251146397</v>
      </c>
      <c r="H16" s="15">
        <v>81.94532164458963</v>
      </c>
      <c r="I16" s="4">
        <f t="shared" si="1"/>
        <v>2041.2776530039305</v>
      </c>
      <c r="J16" s="4">
        <f t="shared" si="1"/>
        <v>1918.340124595599</v>
      </c>
    </row>
    <row r="17" spans="1:10" ht="11.25">
      <c r="A17" s="180"/>
      <c r="B17" s="165"/>
      <c r="C17" s="48" t="s">
        <v>45</v>
      </c>
      <c r="D17" s="4">
        <f>+'[1]CORREGIDO AMB HOSP SEX'!L14+'[1]CORREGIDO AMB HOSP SEX'!L77+'[1]CORREGIDO AMB HOSP SEX'!L140</f>
        <v>3428</v>
      </c>
      <c r="E17" s="128">
        <f>+'[1]CORREGIDO AMB HOSP SEX'!M14+'[1]CORREGIDO AMB HOSP SEX'!M77+'[1]CORREGIDO AMB HOSP SEX'!M140</f>
        <v>17343522</v>
      </c>
      <c r="F17" s="128">
        <f>+'[1]CORREGIDO AMB HOSP SEX'!N14+'[1]CORREGIDO AMB HOSP SEX'!N77+'[1]CORREGIDO AMB HOSP SEX'!N140</f>
        <v>13612672</v>
      </c>
      <c r="G17" s="10">
        <f t="shared" si="0"/>
        <v>0.7848851000390809</v>
      </c>
      <c r="H17" s="15">
        <v>1.2517872186913597</v>
      </c>
      <c r="I17" s="4">
        <f t="shared" si="1"/>
        <v>5059.370478413069</v>
      </c>
      <c r="J17" s="4">
        <f t="shared" si="1"/>
        <v>3971.024504084014</v>
      </c>
    </row>
    <row r="18" spans="1:10" ht="11.25">
      <c r="A18" s="180"/>
      <c r="B18" s="165"/>
      <c r="C18" s="48" t="s">
        <v>46</v>
      </c>
      <c r="D18" s="4">
        <f>+'[1]CORREGIDO AMB HOSP SEX'!L15+'[1]CORREGIDO AMB HOSP SEX'!L78+'[1]CORREGIDO AMB HOSP SEX'!L141</f>
        <v>15443</v>
      </c>
      <c r="E18" s="128">
        <f>+'[1]CORREGIDO AMB HOSP SEX'!M15+'[1]CORREGIDO AMB HOSP SEX'!M78+'[1]CORREGIDO AMB HOSP SEX'!M141</f>
        <v>260642408</v>
      </c>
      <c r="F18" s="128">
        <f>+'[1]CORREGIDO AMB HOSP SEX'!N15+'[1]CORREGIDO AMB HOSP SEX'!N78+'[1]CORREGIDO AMB HOSP SEX'!N141</f>
        <v>212784125</v>
      </c>
      <c r="G18" s="10">
        <f t="shared" si="0"/>
        <v>0.8163833607614613</v>
      </c>
      <c r="H18" s="15">
        <v>5.639250297039284</v>
      </c>
      <c r="I18" s="4">
        <f t="shared" si="1"/>
        <v>16877.705627144984</v>
      </c>
      <c r="J18" s="4">
        <f t="shared" si="1"/>
        <v>13778.67804183125</v>
      </c>
    </row>
    <row r="19" spans="1:10" ht="11.25">
      <c r="A19" s="180"/>
      <c r="B19" s="165"/>
      <c r="C19" s="48" t="s">
        <v>102</v>
      </c>
      <c r="D19" s="4">
        <f>+'[1]CORREGIDO AMB HOSP SEX'!L16+'[1]CORREGIDO AMB HOSP SEX'!L79+'[1]CORREGIDO AMB HOSP SEX'!L142</f>
        <v>16823</v>
      </c>
      <c r="E19" s="128">
        <f>+'[1]CORREGIDO AMB HOSP SEX'!M16+'[1]CORREGIDO AMB HOSP SEX'!M79+'[1]CORREGIDO AMB HOSP SEX'!M142</f>
        <v>199560591</v>
      </c>
      <c r="F19" s="128">
        <f>+'[1]CORREGIDO AMB HOSP SEX'!N16+'[1]CORREGIDO AMB HOSP SEX'!N79+'[1]CORREGIDO AMB HOSP SEX'!N142</f>
        <v>156302849</v>
      </c>
      <c r="G19" s="10">
        <f t="shared" si="0"/>
        <v>0.7832350476452538</v>
      </c>
      <c r="H19" s="15">
        <v>6.143178640619819</v>
      </c>
      <c r="I19" s="4">
        <f t="shared" si="1"/>
        <v>11862.36646258099</v>
      </c>
      <c r="J19" s="4">
        <f t="shared" si="1"/>
        <v>9291.021161505083</v>
      </c>
    </row>
    <row r="20" spans="1:10" ht="11.25">
      <c r="A20" s="180"/>
      <c r="B20" s="165"/>
      <c r="C20" s="48" t="s">
        <v>103</v>
      </c>
      <c r="D20" s="4">
        <f>+'[1]CORREGIDO AMB HOSP SEX'!L17+'[1]CORREGIDO AMB HOSP SEX'!L80+'[1]CORREGIDO AMB HOSP SEX'!L143</f>
        <v>240</v>
      </c>
      <c r="E20" s="128">
        <f>+'[1]CORREGIDO AMB HOSP SEX'!M17+'[1]CORREGIDO AMB HOSP SEX'!M80+'[1]CORREGIDO AMB HOSP SEX'!M143</f>
        <v>5244434</v>
      </c>
      <c r="F20" s="128">
        <f>+'[1]CORREGIDO AMB HOSP SEX'!N17+'[1]CORREGIDO AMB HOSP SEX'!N80+'[1]CORREGIDO AMB HOSP SEX'!N143</f>
        <v>3875556</v>
      </c>
      <c r="G20" s="10">
        <f t="shared" si="0"/>
        <v>0.7389846072998535</v>
      </c>
      <c r="H20" s="15">
        <v>0.08763971192704967</v>
      </c>
      <c r="I20" s="4">
        <f t="shared" si="1"/>
        <v>21851.808333333334</v>
      </c>
      <c r="J20" s="4">
        <f t="shared" si="1"/>
        <v>16148.15</v>
      </c>
    </row>
    <row r="21" spans="1:10" ht="11.25">
      <c r="A21" s="180"/>
      <c r="B21" s="165"/>
      <c r="C21" s="48" t="s">
        <v>47</v>
      </c>
      <c r="D21" s="4">
        <f>+'[1]CORREGIDO AMB HOSP SEX'!L18+'[1]CORREGIDO AMB HOSP SEX'!L81+'[1]CORREGIDO AMB HOSP SEX'!L144</f>
        <v>11</v>
      </c>
      <c r="E21" s="128">
        <f>+'[1]CORREGIDO AMB HOSP SEX'!M18+'[1]CORREGIDO AMB HOSP SEX'!M81+'[1]CORREGIDO AMB HOSP SEX'!M144</f>
        <v>64684</v>
      </c>
      <c r="F21" s="128">
        <f>+'[1]CORREGIDO AMB HOSP SEX'!N18+'[1]CORREGIDO AMB HOSP SEX'!N81+'[1]CORREGIDO AMB HOSP SEX'!N144</f>
        <v>31444</v>
      </c>
      <c r="G21" s="10">
        <f t="shared" si="0"/>
        <v>0.4861171232453157</v>
      </c>
      <c r="H21" s="15">
        <v>0.004016820129989777</v>
      </c>
      <c r="I21" s="4">
        <f t="shared" si="1"/>
        <v>5880.363636363636</v>
      </c>
      <c r="J21" s="4">
        <f t="shared" si="1"/>
        <v>2858.5454545454545</v>
      </c>
    </row>
    <row r="22" spans="1:10" ht="11.25">
      <c r="A22" s="180"/>
      <c r="B22" s="165"/>
      <c r="C22" s="48" t="s">
        <v>48</v>
      </c>
      <c r="D22" s="4">
        <f>+'[1]CORREGIDO AMB HOSP SEX'!L19+'[1]CORREGIDO AMB HOSP SEX'!L82+'[1]CORREGIDO AMB HOSP SEX'!L145</f>
        <v>2363</v>
      </c>
      <c r="E22" s="128">
        <f>+'[1]CORREGIDO AMB HOSP SEX'!M19+'[1]CORREGIDO AMB HOSP SEX'!M82+'[1]CORREGIDO AMB HOSP SEX'!M145</f>
        <v>84547840</v>
      </c>
      <c r="F22" s="128">
        <f>+'[1]CORREGIDO AMB HOSP SEX'!N19+'[1]CORREGIDO AMB HOSP SEX'!N82+'[1]CORREGIDO AMB HOSP SEX'!N145</f>
        <v>65540219</v>
      </c>
      <c r="G22" s="10">
        <f t="shared" si="0"/>
        <v>0.7751850195108474</v>
      </c>
      <c r="H22" s="15">
        <v>0.8628859970150766</v>
      </c>
      <c r="I22" s="4">
        <f t="shared" si="1"/>
        <v>35779.87304274228</v>
      </c>
      <c r="J22" s="4">
        <f t="shared" si="1"/>
        <v>27736.021582733814</v>
      </c>
    </row>
    <row r="23" spans="1:10" ht="11.25">
      <c r="A23" s="180"/>
      <c r="B23" s="165"/>
      <c r="C23" s="48" t="s">
        <v>49</v>
      </c>
      <c r="D23" s="4">
        <f>+'[1]CORREGIDO AMB HOSP SEX'!L20+'[1]CORREGIDO AMB HOSP SEX'!L83+'[1]CORREGIDO AMB HOSP SEX'!L146</f>
        <v>19363</v>
      </c>
      <c r="E23" s="128">
        <f>+'[1]CORREGIDO AMB HOSP SEX'!M20+'[1]CORREGIDO AMB HOSP SEX'!M83+'[1]CORREGIDO AMB HOSP SEX'!M146</f>
        <v>160404470</v>
      </c>
      <c r="F23" s="128">
        <f>+'[1]CORREGIDO AMB HOSP SEX'!N20+'[1]CORREGIDO AMB HOSP SEX'!N83+'[1]CORREGIDO AMB HOSP SEX'!N146</f>
        <v>147187669</v>
      </c>
      <c r="G23" s="10">
        <f t="shared" si="0"/>
        <v>0.9176032874894322</v>
      </c>
      <c r="H23" s="15">
        <v>7.070698925181095</v>
      </c>
      <c r="I23" s="4">
        <f t="shared" si="1"/>
        <v>8284.07116665806</v>
      </c>
      <c r="J23" s="4">
        <f t="shared" si="1"/>
        <v>7601.490936321851</v>
      </c>
    </row>
    <row r="24" spans="1:10" ht="11.25">
      <c r="A24" s="180"/>
      <c r="B24" s="165"/>
      <c r="C24" s="48" t="s">
        <v>50</v>
      </c>
      <c r="D24" s="4">
        <f>+'[1]CORREGIDO AMB HOSP SEX'!L21+'[1]CORREGIDO AMB HOSP SEX'!L84+'[1]CORREGIDO AMB HOSP SEX'!L147</f>
        <v>8780</v>
      </c>
      <c r="E24" s="128">
        <f>+'[1]CORREGIDO AMB HOSP SEX'!M21+'[1]CORREGIDO AMB HOSP SEX'!M84+'[1]CORREGIDO AMB HOSP SEX'!M147</f>
        <v>80679180</v>
      </c>
      <c r="F24" s="128">
        <f>+'[1]CORREGIDO AMB HOSP SEX'!N21+'[1]CORREGIDO AMB HOSP SEX'!N84+'[1]CORREGIDO AMB HOSP SEX'!N147</f>
        <v>72016680</v>
      </c>
      <c r="G24" s="10">
        <f t="shared" si="0"/>
        <v>0.892630291978674</v>
      </c>
      <c r="H24" s="15">
        <v>3.206152794664567</v>
      </c>
      <c r="I24" s="4">
        <f t="shared" si="1"/>
        <v>9188.972665148063</v>
      </c>
      <c r="J24" s="4">
        <f t="shared" si="1"/>
        <v>8202.35535307517</v>
      </c>
    </row>
    <row r="25" spans="1:10" ht="11.25">
      <c r="A25" s="180"/>
      <c r="B25" s="165"/>
      <c r="C25" s="48" t="s">
        <v>51</v>
      </c>
      <c r="D25" s="4">
        <f>+'[1]CORREGIDO AMB HOSP SEX'!L22+'[1]CORREGIDO AMB HOSP SEX'!L85+'[1]CORREGIDO AMB HOSP SEX'!L148</f>
        <v>1529</v>
      </c>
      <c r="E25" s="128">
        <f>+'[1]CORREGIDO AMB HOSP SEX'!M22+'[1]CORREGIDO AMB HOSP SEX'!M85+'[1]CORREGIDO AMB HOSP SEX'!M148</f>
        <v>26219732</v>
      </c>
      <c r="F25" s="128">
        <f>+'[1]CORREGIDO AMB HOSP SEX'!N22+'[1]CORREGIDO AMB HOSP SEX'!N85+'[1]CORREGIDO AMB HOSP SEX'!N148</f>
        <v>22600758</v>
      </c>
      <c r="G25" s="10">
        <f t="shared" si="0"/>
        <v>0.8619751719811629</v>
      </c>
      <c r="H25" s="15">
        <v>0.558337998068579</v>
      </c>
      <c r="I25" s="4">
        <f t="shared" si="1"/>
        <v>17148.287769784172</v>
      </c>
      <c r="J25" s="4">
        <f t="shared" si="1"/>
        <v>14781.398299542185</v>
      </c>
    </row>
    <row r="26" spans="1:10" ht="11.25">
      <c r="A26" s="180"/>
      <c r="B26" s="165"/>
      <c r="C26" s="48" t="s">
        <v>52</v>
      </c>
      <c r="D26" s="4">
        <f>+'[1]CORREGIDO AMB HOSP SEX'!L23+'[1]CORREGIDO AMB HOSP SEX'!L86+'[1]CORREGIDO AMB HOSP SEX'!L149</f>
        <v>23054</v>
      </c>
      <c r="E26" s="128">
        <f>+'[1]CORREGIDO AMB HOSP SEX'!M23+'[1]CORREGIDO AMB HOSP SEX'!M86+'[1]CORREGIDO AMB HOSP SEX'!M149</f>
        <v>340736452</v>
      </c>
      <c r="F26" s="128">
        <f>+'[1]CORREGIDO AMB HOSP SEX'!N23+'[1]CORREGIDO AMB HOSP SEX'!N86+'[1]CORREGIDO AMB HOSP SEX'!N149</f>
        <v>289985438</v>
      </c>
      <c r="G26" s="10">
        <f t="shared" si="0"/>
        <v>0.8510549320387946</v>
      </c>
      <c r="H26" s="15">
        <v>8.418524661525847</v>
      </c>
      <c r="I26" s="4">
        <f t="shared" si="1"/>
        <v>14779.927648130477</v>
      </c>
      <c r="J26" s="4">
        <f t="shared" si="1"/>
        <v>12578.530320117983</v>
      </c>
    </row>
    <row r="27" spans="1:10" ht="11.25">
      <c r="A27" s="180"/>
      <c r="B27" s="165"/>
      <c r="C27" s="48" t="s">
        <v>53</v>
      </c>
      <c r="D27" s="4">
        <f>+'[1]CORREGIDO AMB HOSP SEX'!L24+'[1]CORREGIDO AMB HOSP SEX'!L87+'[1]CORREGIDO AMB HOSP SEX'!L150</f>
        <v>4949</v>
      </c>
      <c r="E27" s="128">
        <f>+'[1]CORREGIDO AMB HOSP SEX'!M24+'[1]CORREGIDO AMB HOSP SEX'!M87+'[1]CORREGIDO AMB HOSP SEX'!M150</f>
        <v>165256399</v>
      </c>
      <c r="F27" s="128">
        <f>+'[1]CORREGIDO AMB HOSP SEX'!N24+'[1]CORREGIDO AMB HOSP SEX'!N87+'[1]CORREGIDO AMB HOSP SEX'!N150</f>
        <v>145737138</v>
      </c>
      <c r="G27" s="10">
        <f t="shared" si="0"/>
        <v>0.8818849913339816</v>
      </c>
      <c r="H27" s="15">
        <v>1.8072038930290368</v>
      </c>
      <c r="I27" s="4">
        <f t="shared" si="1"/>
        <v>33391.87694483734</v>
      </c>
      <c r="J27" s="4">
        <f t="shared" si="1"/>
        <v>29447.795110123257</v>
      </c>
    </row>
    <row r="28" spans="1:10" ht="11.25">
      <c r="A28" s="180"/>
      <c r="B28" s="165"/>
      <c r="C28" s="48" t="s">
        <v>54</v>
      </c>
      <c r="D28" s="4">
        <f>+'[1]CORREGIDO AMB HOSP SEX'!L25+'[1]CORREGIDO AMB HOSP SEX'!L88+'[1]CORREGIDO AMB HOSP SEX'!L151</f>
        <v>2578</v>
      </c>
      <c r="E28" s="128">
        <f>+'[1]CORREGIDO AMB HOSP SEX'!M25+'[1]CORREGIDO AMB HOSP SEX'!M88+'[1]CORREGIDO AMB HOSP SEX'!M151</f>
        <v>241367891</v>
      </c>
      <c r="F28" s="128">
        <f>+'[1]CORREGIDO AMB HOSP SEX'!N25+'[1]CORREGIDO AMB HOSP SEX'!N88+'[1]CORREGIDO AMB HOSP SEX'!N151</f>
        <v>234183833</v>
      </c>
      <c r="G28" s="10">
        <f t="shared" si="0"/>
        <v>0.970236065906546</v>
      </c>
      <c r="H28" s="15">
        <v>0.9413965722830585</v>
      </c>
      <c r="I28" s="4">
        <f t="shared" si="1"/>
        <v>93626.02443754849</v>
      </c>
      <c r="J28" s="4">
        <f t="shared" si="1"/>
        <v>90839.34561675717</v>
      </c>
    </row>
    <row r="29" spans="1:10" ht="11.25">
      <c r="A29" s="180"/>
      <c r="B29" s="165"/>
      <c r="C29" s="48" t="s">
        <v>55</v>
      </c>
      <c r="D29" s="4">
        <f>+'[1]CORREGIDO AMB HOSP SEX'!L26+'[1]CORREGIDO AMB HOSP SEX'!L89+'[1]CORREGIDO AMB HOSP SEX'!L152</f>
        <v>1999</v>
      </c>
      <c r="E29" s="128">
        <f>+'[1]CORREGIDO AMB HOSP SEX'!M26+'[1]CORREGIDO AMB HOSP SEX'!M89+'[1]CORREGIDO AMB HOSP SEX'!M152</f>
        <v>17554299</v>
      </c>
      <c r="F29" s="128">
        <f>+'[1]CORREGIDO AMB HOSP SEX'!N26+'[1]CORREGIDO AMB HOSP SEX'!N89+'[1]CORREGIDO AMB HOSP SEX'!N152</f>
        <v>11338317</v>
      </c>
      <c r="G29" s="10">
        <f t="shared" si="0"/>
        <v>0.6458997308864342</v>
      </c>
      <c r="H29" s="15">
        <v>1.5377766882593045</v>
      </c>
      <c r="I29" s="4">
        <f t="shared" si="1"/>
        <v>8781.540270135067</v>
      </c>
      <c r="J29" s="4">
        <f t="shared" si="1"/>
        <v>5671.994497248625</v>
      </c>
    </row>
    <row r="30" spans="1:10" ht="11.25">
      <c r="A30" s="180"/>
      <c r="B30" s="165"/>
      <c r="C30" s="48" t="s">
        <v>57</v>
      </c>
      <c r="D30" s="4">
        <f>+'[1]CORREGIDO AMB HOSP SEX'!L28+'[1]CORREGIDO AMB HOSP SEX'!L91+'[1]CORREGIDO AMB HOSP SEX'!L154</f>
        <v>2920</v>
      </c>
      <c r="E30" s="128">
        <f>+'[1]CORREGIDO AMB HOSP SEX'!M28+'[1]CORREGIDO AMB HOSP SEX'!M91+'[1]CORREGIDO AMB HOSP SEX'!M154</f>
        <v>45533610</v>
      </c>
      <c r="F30" s="128">
        <f>+'[1]CORREGIDO AMB HOSP SEX'!N28+'[1]CORREGIDO AMB HOSP SEX'!N91+'[1]CORREGIDO AMB HOSP SEX'!N154</f>
        <v>33558000</v>
      </c>
      <c r="G30" s="10">
        <f t="shared" si="0"/>
        <v>0.7369940577959885</v>
      </c>
      <c r="H30" s="15">
        <v>1.0662831617791044</v>
      </c>
      <c r="I30" s="4">
        <f t="shared" si="1"/>
        <v>15593.702054794521</v>
      </c>
      <c r="J30" s="4">
        <f t="shared" si="1"/>
        <v>11492.465753424658</v>
      </c>
    </row>
    <row r="31" spans="1:10" ht="11.25">
      <c r="A31" s="180"/>
      <c r="B31" s="166"/>
      <c r="C31" s="120" t="s">
        <v>17</v>
      </c>
      <c r="D31" s="117">
        <f>SUM(D15:D30)</f>
        <v>332249</v>
      </c>
      <c r="E31" s="129">
        <f>SUM(E15:E30)</f>
        <v>2361807597</v>
      </c>
      <c r="F31" s="129">
        <f>SUM(F15:F30)</f>
        <v>2033344616</v>
      </c>
      <c r="G31" s="115">
        <f t="shared" si="0"/>
        <v>0.8609272908524733</v>
      </c>
      <c r="H31" s="119">
        <v>121.32586103354302</v>
      </c>
      <c r="I31" s="117">
        <f t="shared" si="1"/>
        <v>7108.546894046332</v>
      </c>
      <c r="J31" s="117">
        <f t="shared" si="1"/>
        <v>6119.942019389073</v>
      </c>
    </row>
    <row r="32" spans="1:10" ht="11.25">
      <c r="A32" s="180"/>
      <c r="B32" s="164" t="s">
        <v>35</v>
      </c>
      <c r="C32" s="48" t="s">
        <v>58</v>
      </c>
      <c r="D32" s="4">
        <f>+'[1]CORREGIDO AMB HOSP SEX'!L30+'[1]CORREGIDO AMB HOSP SEX'!L93+'[1]CORREGIDO AMB HOSP SEX'!L156</f>
        <v>19</v>
      </c>
      <c r="E32" s="128">
        <f>+'[1]CORREGIDO AMB HOSP SEX'!M30+'[1]CORREGIDO AMB HOSP SEX'!M93+'[1]CORREGIDO AMB HOSP SEX'!M156</f>
        <v>6709080</v>
      </c>
      <c r="F32" s="128">
        <f>+'[1]CORREGIDO AMB HOSP SEX'!N30+'[1]CORREGIDO AMB HOSP SEX'!N93+'[1]CORREGIDO AMB HOSP SEX'!N156</f>
        <v>5817446</v>
      </c>
      <c r="G32" s="10">
        <f t="shared" si="0"/>
        <v>0.8671004072093342</v>
      </c>
      <c r="H32" s="15">
        <v>0.006938143860891433</v>
      </c>
      <c r="I32" s="4">
        <f t="shared" si="1"/>
        <v>353109.4736842105</v>
      </c>
      <c r="J32" s="4">
        <f t="shared" si="1"/>
        <v>306181.36842105264</v>
      </c>
    </row>
    <row r="33" spans="1:10" ht="11.25">
      <c r="A33" s="180"/>
      <c r="B33" s="165"/>
      <c r="C33" s="48" t="s">
        <v>49</v>
      </c>
      <c r="D33" s="4">
        <f>+'[1]CORREGIDO AMB HOSP SEX'!L31+'[1]CORREGIDO AMB HOSP SEX'!L94+'[1]CORREGIDO AMB HOSP SEX'!L157</f>
        <v>411</v>
      </c>
      <c r="E33" s="128">
        <f>+'[1]CORREGIDO AMB HOSP SEX'!M31+'[1]CORREGIDO AMB HOSP SEX'!M94+'[1]CORREGIDO AMB HOSP SEX'!M157</f>
        <v>137307918</v>
      </c>
      <c r="F33" s="128">
        <f>+'[1]CORREGIDO AMB HOSP SEX'!N31+'[1]CORREGIDO AMB HOSP SEX'!N94+'[1]CORREGIDO AMB HOSP SEX'!N157</f>
        <v>132633455</v>
      </c>
      <c r="G33" s="10">
        <f t="shared" si="0"/>
        <v>0.9659563478342159</v>
      </c>
      <c r="H33" s="15">
        <v>0.15008300667507257</v>
      </c>
      <c r="I33" s="4">
        <f t="shared" si="1"/>
        <v>334082.5255474452</v>
      </c>
      <c r="J33" s="4">
        <f t="shared" si="1"/>
        <v>322709.1362530414</v>
      </c>
    </row>
    <row r="34" spans="1:10" ht="11.25">
      <c r="A34" s="180"/>
      <c r="B34" s="165"/>
      <c r="C34" s="48" t="s">
        <v>50</v>
      </c>
      <c r="D34" s="4">
        <f>+'[1]CORREGIDO AMB HOSP SEX'!L32+'[1]CORREGIDO AMB HOSP SEX'!L95+'[1]CORREGIDO AMB HOSP SEX'!L158</f>
        <v>78</v>
      </c>
      <c r="E34" s="128">
        <f>+'[1]CORREGIDO AMB HOSP SEX'!M32+'[1]CORREGIDO AMB HOSP SEX'!M95+'[1]CORREGIDO AMB HOSP SEX'!M158</f>
        <v>5870965</v>
      </c>
      <c r="F34" s="128">
        <f>+'[1]CORREGIDO AMB HOSP SEX'!N32+'[1]CORREGIDO AMB HOSP SEX'!N95+'[1]CORREGIDO AMB HOSP SEX'!N158</f>
        <v>5008376</v>
      </c>
      <c r="G34" s="10">
        <f t="shared" si="0"/>
        <v>0.8530754313813828</v>
      </c>
      <c r="H34" s="15">
        <v>0.028482906376291143</v>
      </c>
      <c r="I34" s="4">
        <f t="shared" si="1"/>
        <v>75268.78205128205</v>
      </c>
      <c r="J34" s="4">
        <f t="shared" si="1"/>
        <v>64209.94871794872</v>
      </c>
    </row>
    <row r="35" spans="1:10" ht="11.25">
      <c r="A35" s="180"/>
      <c r="B35" s="165"/>
      <c r="C35" s="48" t="s">
        <v>59</v>
      </c>
      <c r="D35" s="4">
        <f>+'[1]CORREGIDO AMB HOSP SEX'!L33+'[1]CORREGIDO AMB HOSP SEX'!L96+'[1]CORREGIDO AMB HOSP SEX'!L159</f>
        <v>47</v>
      </c>
      <c r="E35" s="128">
        <f>+'[1]CORREGIDO AMB HOSP SEX'!M33+'[1]CORREGIDO AMB HOSP SEX'!M96+'[1]CORREGIDO AMB HOSP SEX'!M159</f>
        <v>1787797</v>
      </c>
      <c r="F35" s="128">
        <f>+'[1]CORREGIDO AMB HOSP SEX'!N33+'[1]CORREGIDO AMB HOSP SEX'!N96+'[1]CORREGIDO AMB HOSP SEX'!N159</f>
        <v>1076069</v>
      </c>
      <c r="G35" s="10">
        <f t="shared" si="0"/>
        <v>0.6018966359155989</v>
      </c>
      <c r="H35" s="15">
        <v>0.017162776919047225</v>
      </c>
      <c r="I35" s="4">
        <f t="shared" si="1"/>
        <v>38038.234042553195</v>
      </c>
      <c r="J35" s="4">
        <f t="shared" si="1"/>
        <v>22895.08510638298</v>
      </c>
    </row>
    <row r="36" spans="1:10" ht="11.25">
      <c r="A36" s="180"/>
      <c r="B36" s="165"/>
      <c r="C36" s="48" t="s">
        <v>60</v>
      </c>
      <c r="D36" s="4">
        <f>+'[1]CORREGIDO AMB HOSP SEX'!L34+'[1]CORREGIDO AMB HOSP SEX'!L97+'[1]CORREGIDO AMB HOSP SEX'!L160</f>
        <v>101</v>
      </c>
      <c r="E36" s="128">
        <f>+'[1]CORREGIDO AMB HOSP SEX'!M34+'[1]CORREGIDO AMB HOSP SEX'!M97+'[1]CORREGIDO AMB HOSP SEX'!M160</f>
        <v>6111655</v>
      </c>
      <c r="F36" s="128">
        <f>+'[1]CORREGIDO AMB HOSP SEX'!N34+'[1]CORREGIDO AMB HOSP SEX'!N97+'[1]CORREGIDO AMB HOSP SEX'!N160</f>
        <v>4502108</v>
      </c>
      <c r="G36" s="10">
        <f t="shared" si="0"/>
        <v>0.7366430205893494</v>
      </c>
      <c r="H36" s="15">
        <v>0.036881712102633406</v>
      </c>
      <c r="I36" s="4">
        <f t="shared" si="1"/>
        <v>60511.43564356436</v>
      </c>
      <c r="J36" s="4">
        <f t="shared" si="1"/>
        <v>44575.32673267327</v>
      </c>
    </row>
    <row r="37" spans="1:10" ht="11.25">
      <c r="A37" s="180"/>
      <c r="B37" s="165"/>
      <c r="C37" s="48" t="s">
        <v>61</v>
      </c>
      <c r="D37" s="4">
        <f>+'[1]CORREGIDO AMB HOSP SEX'!L35+'[1]CORREGIDO AMB HOSP SEX'!L98+'[1]CORREGIDO AMB HOSP SEX'!L161</f>
        <v>2350</v>
      </c>
      <c r="E37" s="128">
        <f>+'[1]CORREGIDO AMB HOSP SEX'!M35+'[1]CORREGIDO AMB HOSP SEX'!M98+'[1]CORREGIDO AMB HOSP SEX'!M161</f>
        <v>86736617</v>
      </c>
      <c r="F37" s="128">
        <f>+'[1]CORREGIDO AMB HOSP SEX'!N35+'[1]CORREGIDO AMB HOSP SEX'!N98+'[1]CORREGIDO AMB HOSP SEX'!N161</f>
        <v>66068440</v>
      </c>
      <c r="G37" s="10">
        <f t="shared" si="0"/>
        <v>0.7617133603446858</v>
      </c>
      <c r="H37" s="15">
        <v>0.8581388459523613</v>
      </c>
      <c r="I37" s="4">
        <f t="shared" si="1"/>
        <v>36909.19872340425</v>
      </c>
      <c r="J37" s="4">
        <f t="shared" si="1"/>
        <v>28114.229787234042</v>
      </c>
    </row>
    <row r="38" spans="1:10" ht="11.25">
      <c r="A38" s="180"/>
      <c r="B38" s="165"/>
      <c r="C38" s="48" t="s">
        <v>62</v>
      </c>
      <c r="D38" s="4">
        <f>+'[1]CORREGIDO AMB HOSP SEX'!L36+'[1]CORREGIDO AMB HOSP SEX'!L99+'[1]CORREGIDO AMB HOSP SEX'!L162</f>
        <v>15</v>
      </c>
      <c r="E38" s="128">
        <f>+'[1]CORREGIDO AMB HOSP SEX'!M36+'[1]CORREGIDO AMB HOSP SEX'!M99+'[1]CORREGIDO AMB HOSP SEX'!M162</f>
        <v>1765526</v>
      </c>
      <c r="F38" s="128">
        <f>+'[1]CORREGIDO AMB HOSP SEX'!N36+'[1]CORREGIDO AMB HOSP SEX'!N99+'[1]CORREGIDO AMB HOSP SEX'!N162</f>
        <v>1398177</v>
      </c>
      <c r="G38" s="10">
        <f t="shared" si="0"/>
        <v>0.7919322626797907</v>
      </c>
      <c r="H38" s="15">
        <v>0.005477481995440604</v>
      </c>
      <c r="I38" s="4">
        <f t="shared" si="1"/>
        <v>117701.73333333334</v>
      </c>
      <c r="J38" s="4">
        <f t="shared" si="1"/>
        <v>93211.8</v>
      </c>
    </row>
    <row r="39" spans="1:10" ht="11.25">
      <c r="A39" s="180"/>
      <c r="B39" s="165"/>
      <c r="C39" s="48" t="s">
        <v>63</v>
      </c>
      <c r="D39" s="4">
        <f>+'[1]CORREGIDO AMB HOSP SEX'!L37+'[1]CORREGIDO AMB HOSP SEX'!L100+'[1]CORREGIDO AMB HOSP SEX'!L163</f>
        <v>14</v>
      </c>
      <c r="E39" s="128">
        <f>+'[1]CORREGIDO AMB HOSP SEX'!M37+'[1]CORREGIDO AMB HOSP SEX'!M100+'[1]CORREGIDO AMB HOSP SEX'!M163</f>
        <v>3522400</v>
      </c>
      <c r="F39" s="128">
        <f>+'[1]CORREGIDO AMB HOSP SEX'!N37+'[1]CORREGIDO AMB HOSP SEX'!N100+'[1]CORREGIDO AMB HOSP SEX'!N163</f>
        <v>3170160</v>
      </c>
      <c r="G39" s="10">
        <f t="shared" si="0"/>
        <v>0.9</v>
      </c>
      <c r="H39" s="15">
        <v>0.005112316529077897</v>
      </c>
      <c r="I39" s="4">
        <f t="shared" si="1"/>
        <v>251600</v>
      </c>
      <c r="J39" s="4">
        <f t="shared" si="1"/>
        <v>226440</v>
      </c>
    </row>
    <row r="40" spans="1:10" ht="11.25">
      <c r="A40" s="180"/>
      <c r="B40" s="165"/>
      <c r="C40" s="48" t="s">
        <v>64</v>
      </c>
      <c r="D40" s="4">
        <f>+'[1]CORREGIDO AMB HOSP SEX'!L38+'[1]CORREGIDO AMB HOSP SEX'!L101+'[1]CORREGIDO AMB HOSP SEX'!L164</f>
        <v>14</v>
      </c>
      <c r="E40" s="128">
        <f>+'[1]CORREGIDO AMB HOSP SEX'!M38+'[1]CORREGIDO AMB HOSP SEX'!M101+'[1]CORREGIDO AMB HOSP SEX'!M164</f>
        <v>3211479</v>
      </c>
      <c r="F40" s="128">
        <f>+'[1]CORREGIDO AMB HOSP SEX'!N38+'[1]CORREGIDO AMB HOSP SEX'!N101+'[1]CORREGIDO AMB HOSP SEX'!N164</f>
        <v>2042792</v>
      </c>
      <c r="G40" s="10">
        <f t="shared" si="0"/>
        <v>0.6360907233084818</v>
      </c>
      <c r="H40" s="15">
        <v>0.005112316529077897</v>
      </c>
      <c r="I40" s="4">
        <f t="shared" si="1"/>
        <v>229391.35714285713</v>
      </c>
      <c r="J40" s="4">
        <f t="shared" si="1"/>
        <v>145913.7142857143</v>
      </c>
    </row>
    <row r="41" spans="1:10" ht="11.25">
      <c r="A41" s="180"/>
      <c r="B41" s="165"/>
      <c r="C41" s="48" t="s">
        <v>65</v>
      </c>
      <c r="D41" s="4">
        <f>+'[1]CORREGIDO AMB HOSP SEX'!L39+'[1]CORREGIDO AMB HOSP SEX'!L102+'[1]CORREGIDO AMB HOSP SEX'!L165</f>
        <v>14</v>
      </c>
      <c r="E41" s="128">
        <f>+'[1]CORREGIDO AMB HOSP SEX'!M39+'[1]CORREGIDO AMB HOSP SEX'!M102+'[1]CORREGIDO AMB HOSP SEX'!M165</f>
        <v>744977</v>
      </c>
      <c r="F41" s="128">
        <f>+'[1]CORREGIDO AMB HOSP SEX'!N39+'[1]CORREGIDO AMB HOSP SEX'!N102+'[1]CORREGIDO AMB HOSP SEX'!N165</f>
        <v>563988</v>
      </c>
      <c r="G41" s="10">
        <f t="shared" si="0"/>
        <v>0.7570542446276864</v>
      </c>
      <c r="H41" s="15">
        <v>0.005112316529077897</v>
      </c>
      <c r="I41" s="4">
        <f t="shared" si="1"/>
        <v>53212.642857142855</v>
      </c>
      <c r="J41" s="4">
        <f t="shared" si="1"/>
        <v>40284.857142857145</v>
      </c>
    </row>
    <row r="42" spans="1:10" ht="11.25">
      <c r="A42" s="180"/>
      <c r="B42" s="165"/>
      <c r="C42" s="48" t="s">
        <v>66</v>
      </c>
      <c r="D42" s="4">
        <f>+'[1]CORREGIDO AMB HOSP SEX'!L40+'[1]CORREGIDO AMB HOSP SEX'!L103+'[1]CORREGIDO AMB HOSP SEX'!L166</f>
        <v>45</v>
      </c>
      <c r="E42" s="128">
        <f>+'[1]CORREGIDO AMB HOSP SEX'!M40+'[1]CORREGIDO AMB HOSP SEX'!M103+'[1]CORREGIDO AMB HOSP SEX'!M166</f>
        <v>14059854</v>
      </c>
      <c r="F42" s="128">
        <f>+'[1]CORREGIDO AMB HOSP SEX'!N40+'[1]CORREGIDO AMB HOSP SEX'!N103+'[1]CORREGIDO AMB HOSP SEX'!N166</f>
        <v>12579888</v>
      </c>
      <c r="G42" s="10">
        <f t="shared" si="0"/>
        <v>0.8947381672668863</v>
      </c>
      <c r="H42" s="15">
        <v>0.016432445986321816</v>
      </c>
      <c r="I42" s="4">
        <f t="shared" si="1"/>
        <v>312441.2</v>
      </c>
      <c r="J42" s="4">
        <f t="shared" si="1"/>
        <v>279553.06666666665</v>
      </c>
    </row>
    <row r="43" spans="1:10" ht="11.25">
      <c r="A43" s="180"/>
      <c r="B43" s="165"/>
      <c r="C43" s="48" t="s">
        <v>67</v>
      </c>
      <c r="D43" s="4">
        <f>+'[1]CORREGIDO AMB HOSP SEX'!L41+'[1]CORREGIDO AMB HOSP SEX'!L104+'[1]CORREGIDO AMB HOSP SEX'!L167</f>
        <v>3</v>
      </c>
      <c r="E43" s="128">
        <f>+'[1]CORREGIDO AMB HOSP SEX'!M41+'[1]CORREGIDO AMB HOSP SEX'!M104+'[1]CORREGIDO AMB HOSP SEX'!M167</f>
        <v>79304</v>
      </c>
      <c r="F43" s="128">
        <f>+'[1]CORREGIDO AMB HOSP SEX'!N41+'[1]CORREGIDO AMB HOSP SEX'!N104+'[1]CORREGIDO AMB HOSP SEX'!N167</f>
        <v>71104</v>
      </c>
      <c r="G43" s="10">
        <f t="shared" si="0"/>
        <v>0.8966004236860688</v>
      </c>
      <c r="H43" s="15">
        <v>0.001095496399088121</v>
      </c>
      <c r="I43" s="4">
        <f t="shared" si="1"/>
        <v>26434.666666666668</v>
      </c>
      <c r="J43" s="4">
        <f t="shared" si="1"/>
        <v>23701.333333333332</v>
      </c>
    </row>
    <row r="44" spans="1:10" ht="11.25">
      <c r="A44" s="180"/>
      <c r="B44" s="165"/>
      <c r="C44" s="48" t="s">
        <v>68</v>
      </c>
      <c r="D44" s="4">
        <f>+'[1]CORREGIDO AMB HOSP SEX'!L42+'[1]CORREGIDO AMB HOSP SEX'!L105+'[1]CORREGIDO AMB HOSP SEX'!L168</f>
        <v>22</v>
      </c>
      <c r="E44" s="128">
        <f>+'[1]CORREGIDO AMB HOSP SEX'!M42+'[1]CORREGIDO AMB HOSP SEX'!M105+'[1]CORREGIDO AMB HOSP SEX'!M168</f>
        <v>1628883</v>
      </c>
      <c r="F44" s="128">
        <f>+'[1]CORREGIDO AMB HOSP SEX'!N42+'[1]CORREGIDO AMB HOSP SEX'!N105+'[1]CORREGIDO AMB HOSP SEX'!N168</f>
        <v>1180467</v>
      </c>
      <c r="G44" s="10">
        <f>+F44/E44</f>
        <v>0.7247095095227835</v>
      </c>
      <c r="H44" s="15">
        <v>0.01692400557363917</v>
      </c>
      <c r="I44" s="4">
        <f t="shared" si="1"/>
        <v>74040.13636363637</v>
      </c>
      <c r="J44" s="4">
        <f t="shared" si="1"/>
        <v>53657.59090909091</v>
      </c>
    </row>
    <row r="45" spans="1:10" ht="11.25">
      <c r="A45" s="180"/>
      <c r="B45" s="165"/>
      <c r="C45" s="48" t="s">
        <v>69</v>
      </c>
      <c r="D45" s="4">
        <f>+'[1]CORREGIDO AMB HOSP SEX'!L43+'[1]CORREGIDO AMB HOSP SEX'!L106+'[1]CORREGIDO AMB HOSP SEX'!L169</f>
        <v>41</v>
      </c>
      <c r="E45" s="128">
        <f>+'[1]CORREGIDO AMB HOSP SEX'!M43+'[1]CORREGIDO AMB HOSP SEX'!M106+'[1]CORREGIDO AMB HOSP SEX'!M169</f>
        <v>5065915</v>
      </c>
      <c r="F45" s="128">
        <f>+'[1]CORREGIDO AMB HOSP SEX'!N43+'[1]CORREGIDO AMB HOSP SEX'!N106+'[1]CORREGIDO AMB HOSP SEX'!N169</f>
        <v>3330207</v>
      </c>
      <c r="G45" s="10">
        <f>+F45/E45</f>
        <v>0.65737522244254</v>
      </c>
      <c r="H45" s="15">
        <v>0.03154019220541845</v>
      </c>
      <c r="I45" s="4">
        <f t="shared" si="1"/>
        <v>123558.90243902439</v>
      </c>
      <c r="J45" s="4">
        <f t="shared" si="1"/>
        <v>81224.56097560975</v>
      </c>
    </row>
    <row r="46" spans="1:10" ht="11.25">
      <c r="A46" s="180"/>
      <c r="B46" s="165"/>
      <c r="C46" s="48" t="s">
        <v>71</v>
      </c>
      <c r="D46" s="4">
        <f>+'[1]CORREGIDO AMB HOSP SEX'!L45+'[1]CORREGIDO AMB HOSP SEX'!L108+'[1]CORREGIDO AMB HOSP SEX'!L171</f>
        <v>180</v>
      </c>
      <c r="E46" s="128">
        <f>+'[1]CORREGIDO AMB HOSP SEX'!M45+'[1]CORREGIDO AMB HOSP SEX'!M108+'[1]CORREGIDO AMB HOSP SEX'!M171</f>
        <v>18968647</v>
      </c>
      <c r="F46" s="128">
        <f>+'[1]CORREGIDO AMB HOSP SEX'!N45+'[1]CORREGIDO AMB HOSP SEX'!N108+'[1]CORREGIDO AMB HOSP SEX'!N171</f>
        <v>16919472</v>
      </c>
      <c r="G46" s="10">
        <f aca="true" t="shared" si="2" ref="G46:G63">+F46/E46</f>
        <v>0.8919704183434907</v>
      </c>
      <c r="H46" s="15">
        <v>0.06572978394528727</v>
      </c>
      <c r="I46" s="4">
        <f t="shared" si="1"/>
        <v>105381.37222222223</v>
      </c>
      <c r="J46" s="4">
        <f t="shared" si="1"/>
        <v>93997.06666666667</v>
      </c>
    </row>
    <row r="47" spans="1:10" ht="11.25">
      <c r="A47" s="180"/>
      <c r="B47" s="166"/>
      <c r="C47" s="120" t="s">
        <v>17</v>
      </c>
      <c r="D47" s="117">
        <f>SUM(D32:D46)</f>
        <v>3354</v>
      </c>
      <c r="E47" s="129">
        <f>SUM(E32:E46)</f>
        <v>293571017</v>
      </c>
      <c r="F47" s="129">
        <f>SUM(F32:F46)</f>
        <v>256362149</v>
      </c>
      <c r="G47" s="115">
        <f t="shared" si="2"/>
        <v>0.8732542865428709</v>
      </c>
      <c r="H47" s="119">
        <v>1.224764974180519</v>
      </c>
      <c r="I47" s="117">
        <f t="shared" si="1"/>
        <v>87528.62760882528</v>
      </c>
      <c r="J47" s="117">
        <f t="shared" si="1"/>
        <v>76434.74925462135</v>
      </c>
    </row>
    <row r="48" spans="1:10" ht="11.25">
      <c r="A48" s="180"/>
      <c r="B48" s="164" t="s">
        <v>36</v>
      </c>
      <c r="C48" s="123" t="s">
        <v>124</v>
      </c>
      <c r="D48" s="14">
        <f>+'[1]CORREGIDO AMB HOSP SEX'!L47+'[1]CORREGIDO AMB HOSP SEX'!L110+'[1]CORREGIDO AMB HOSP SEX'!L173</f>
        <v>145</v>
      </c>
      <c r="E48" s="131">
        <f>+'[1]CORREGIDO AMB HOSP SEX'!M47+'[1]CORREGIDO AMB HOSP SEX'!M110+'[1]CORREGIDO AMB HOSP SEX'!M173</f>
        <v>5275092</v>
      </c>
      <c r="F48" s="131">
        <f>+'[1]CORREGIDO AMB HOSP SEX'!N47+'[1]CORREGIDO AMB HOSP SEX'!N110+'[1]CORREGIDO AMB HOSP SEX'!N173</f>
        <v>2627540</v>
      </c>
      <c r="G48" s="10">
        <f t="shared" si="2"/>
        <v>0.49810316104439506</v>
      </c>
      <c r="H48" s="15">
        <v>0.052948992622592506</v>
      </c>
      <c r="I48" s="4">
        <f t="shared" si="1"/>
        <v>36379.94482758621</v>
      </c>
      <c r="J48" s="4">
        <f t="shared" si="1"/>
        <v>18120.96551724138</v>
      </c>
    </row>
    <row r="49" spans="1:10" ht="11.25">
      <c r="A49" s="180"/>
      <c r="B49" s="165"/>
      <c r="C49" s="48" t="s">
        <v>72</v>
      </c>
      <c r="D49" s="4">
        <f>+'[1]CORREGIDO AMB HOSP SEX'!L48+'[1]CORREGIDO AMB HOSP SEX'!L111+'[1]CORREGIDO AMB HOSP SEX'!L174</f>
        <v>4356</v>
      </c>
      <c r="E49" s="128">
        <f>+'[1]CORREGIDO AMB HOSP SEX'!M48+'[1]CORREGIDO AMB HOSP SEX'!M111+'[1]CORREGIDO AMB HOSP SEX'!M174</f>
        <v>107575250</v>
      </c>
      <c r="F49" s="128">
        <f>+'[1]CORREGIDO AMB HOSP SEX'!N48+'[1]CORREGIDO AMB HOSP SEX'!N111+'[1]CORREGIDO AMB HOSP SEX'!N174</f>
        <v>68248162</v>
      </c>
      <c r="G49" s="10">
        <f t="shared" si="2"/>
        <v>0.6344225274865734</v>
      </c>
      <c r="H49" s="15">
        <v>1.5906607714759515</v>
      </c>
      <c r="I49" s="4">
        <f t="shared" si="1"/>
        <v>24695.87924701561</v>
      </c>
      <c r="J49" s="4">
        <f t="shared" si="1"/>
        <v>15667.622130394857</v>
      </c>
    </row>
    <row r="50" spans="1:10" ht="11.25">
      <c r="A50" s="180"/>
      <c r="B50" s="165"/>
      <c r="C50" s="48" t="s">
        <v>73</v>
      </c>
      <c r="D50" s="4">
        <f>+'[1]CORREGIDO AMB HOSP SEX'!L49+'[1]CORREGIDO AMB HOSP SEX'!L112+'[1]CORREGIDO AMB HOSP SEX'!L175</f>
        <v>6245</v>
      </c>
      <c r="E50" s="128">
        <f>+'[1]CORREGIDO AMB HOSP SEX'!M49+'[1]CORREGIDO AMB HOSP SEX'!M112+'[1]CORREGIDO AMB HOSP SEX'!M175</f>
        <v>214026915</v>
      </c>
      <c r="F50" s="128">
        <f>+'[1]CORREGIDO AMB HOSP SEX'!N49+'[1]CORREGIDO AMB HOSP SEX'!N112+'[1]CORREGIDO AMB HOSP SEX'!N175</f>
        <v>161227022</v>
      </c>
      <c r="G50" s="10">
        <f t="shared" si="2"/>
        <v>0.7533025554286011</v>
      </c>
      <c r="H50" s="15">
        <v>2.280458337435105</v>
      </c>
      <c r="I50" s="4">
        <f t="shared" si="1"/>
        <v>34271.72377902322</v>
      </c>
      <c r="J50" s="4">
        <f t="shared" si="1"/>
        <v>25816.977101681347</v>
      </c>
    </row>
    <row r="51" spans="1:10" ht="11.25">
      <c r="A51" s="180"/>
      <c r="B51" s="165"/>
      <c r="C51" s="48" t="s">
        <v>74</v>
      </c>
      <c r="D51" s="4">
        <f>+'[1]CORREGIDO AMB HOSP SEX'!L50+'[1]CORREGIDO AMB HOSP SEX'!L113+'[1]CORREGIDO AMB HOSP SEX'!L176</f>
        <v>1403</v>
      </c>
      <c r="E51" s="128">
        <f>+'[1]CORREGIDO AMB HOSP SEX'!M50+'[1]CORREGIDO AMB HOSP SEX'!M113+'[1]CORREGIDO AMB HOSP SEX'!M176</f>
        <v>46545992</v>
      </c>
      <c r="F51" s="128">
        <f>+'[1]CORREGIDO AMB HOSP SEX'!N50+'[1]CORREGIDO AMB HOSP SEX'!N113+'[1]CORREGIDO AMB HOSP SEX'!N176</f>
        <v>29108218</v>
      </c>
      <c r="G51" s="10">
        <f t="shared" si="2"/>
        <v>0.625364650086306</v>
      </c>
      <c r="H51" s="15">
        <v>0.5123271493068778</v>
      </c>
      <c r="I51" s="4">
        <f t="shared" si="1"/>
        <v>33176.045616535994</v>
      </c>
      <c r="J51" s="4">
        <f t="shared" si="1"/>
        <v>20747.12615823236</v>
      </c>
    </row>
    <row r="52" spans="1:10" ht="11.25">
      <c r="A52" s="180"/>
      <c r="B52" s="165"/>
      <c r="C52" s="48" t="s">
        <v>75</v>
      </c>
      <c r="D52" s="4">
        <f>+'[1]CORREGIDO AMB HOSP SEX'!L51+'[1]CORREGIDO AMB HOSP SEX'!L114+'[1]CORREGIDO AMB HOSP SEX'!L177</f>
        <v>1152</v>
      </c>
      <c r="E52" s="128">
        <f>+'[1]CORREGIDO AMB HOSP SEX'!M51+'[1]CORREGIDO AMB HOSP SEX'!M114+'[1]CORREGIDO AMB HOSP SEX'!M177</f>
        <v>110477743</v>
      </c>
      <c r="F52" s="128">
        <f>+'[1]CORREGIDO AMB HOSP SEX'!N51+'[1]CORREGIDO AMB HOSP SEX'!N114+'[1]CORREGIDO AMB HOSP SEX'!N177</f>
        <v>47997675</v>
      </c>
      <c r="G52" s="10">
        <f t="shared" si="2"/>
        <v>0.43445560794991983</v>
      </c>
      <c r="H52" s="15">
        <v>0.4206706172498384</v>
      </c>
      <c r="I52" s="4">
        <f t="shared" si="1"/>
        <v>95900.81857638889</v>
      </c>
      <c r="J52" s="4">
        <f t="shared" si="1"/>
        <v>41664.6484375</v>
      </c>
    </row>
    <row r="53" spans="1:10" ht="11.25">
      <c r="A53" s="180"/>
      <c r="B53" s="165"/>
      <c r="C53" s="48" t="s">
        <v>76</v>
      </c>
      <c r="D53" s="4">
        <f>+'[1]CORREGIDO AMB HOSP SEX'!L52+'[1]CORREGIDO AMB HOSP SEX'!L115+'[1]CORREGIDO AMB HOSP SEX'!L178</f>
        <v>39</v>
      </c>
      <c r="E53" s="128">
        <f>+'[1]CORREGIDO AMB HOSP SEX'!M52+'[1]CORREGIDO AMB HOSP SEX'!M115+'[1]CORREGIDO AMB HOSP SEX'!M178</f>
        <v>23857025</v>
      </c>
      <c r="F53" s="128">
        <f>+'[1]CORREGIDO AMB HOSP SEX'!N52+'[1]CORREGIDO AMB HOSP SEX'!N115+'[1]CORREGIDO AMB HOSP SEX'!N178</f>
        <v>13514578</v>
      </c>
      <c r="G53" s="10">
        <f t="shared" si="2"/>
        <v>0.5664821158547639</v>
      </c>
      <c r="H53" s="15">
        <v>0.014241453188145571</v>
      </c>
      <c r="I53" s="4">
        <f t="shared" si="1"/>
        <v>611718.5897435897</v>
      </c>
      <c r="J53" s="4">
        <f t="shared" si="1"/>
        <v>346527.641025641</v>
      </c>
    </row>
    <row r="54" spans="1:10" ht="11.25">
      <c r="A54" s="180"/>
      <c r="B54" s="165"/>
      <c r="C54" s="48" t="s">
        <v>77</v>
      </c>
      <c r="D54" s="4">
        <f>+'[1]CORREGIDO AMB HOSP SEX'!L53+'[1]CORREGIDO AMB HOSP SEX'!L116+'[1]CORREGIDO AMB HOSP SEX'!L179</f>
        <v>1180</v>
      </c>
      <c r="E54" s="128">
        <f>+'[1]CORREGIDO AMB HOSP SEX'!M53+'[1]CORREGIDO AMB HOSP SEX'!M116+'[1]CORREGIDO AMB HOSP SEX'!M179</f>
        <v>44636816</v>
      </c>
      <c r="F54" s="128">
        <f>+'[1]CORREGIDO AMB HOSP SEX'!N53+'[1]CORREGIDO AMB HOSP SEX'!N116+'[1]CORREGIDO AMB HOSP SEX'!N179</f>
        <v>10437391</v>
      </c>
      <c r="G54" s="10">
        <f t="shared" si="2"/>
        <v>0.233829200541544</v>
      </c>
      <c r="H54" s="15">
        <v>0.4308952503079942</v>
      </c>
      <c r="I54" s="4">
        <f t="shared" si="1"/>
        <v>37827.810169491524</v>
      </c>
      <c r="J54" s="4">
        <f t="shared" si="1"/>
        <v>8845.246610169492</v>
      </c>
    </row>
    <row r="55" spans="1:10" ht="11.25">
      <c r="A55" s="180"/>
      <c r="B55" s="165"/>
      <c r="C55" s="48" t="s">
        <v>97</v>
      </c>
      <c r="D55" s="4">
        <f>+'[1]CORREGIDO AMB HOSP SEX'!L54+'[1]CORREGIDO AMB HOSP SEX'!L117+'[1]CORREGIDO AMB HOSP SEX'!L180</f>
        <v>74</v>
      </c>
      <c r="E55" s="128">
        <f>+'[1]CORREGIDO AMB HOSP SEX'!M54+'[1]CORREGIDO AMB HOSP SEX'!M117+'[1]CORREGIDO AMB HOSP SEX'!M180</f>
        <v>5664340</v>
      </c>
      <c r="F55" s="128">
        <f>+'[1]CORREGIDO AMB HOSP SEX'!N54+'[1]CORREGIDO AMB HOSP SEX'!N117+'[1]CORREGIDO AMB HOSP SEX'!N180</f>
        <v>4185695</v>
      </c>
      <c r="G55" s="10">
        <f t="shared" si="2"/>
        <v>0.7389554652439648</v>
      </c>
      <c r="H55" s="15">
        <v>0.027022244510840315</v>
      </c>
      <c r="I55" s="4">
        <f t="shared" si="1"/>
        <v>76545.13513513513</v>
      </c>
      <c r="J55" s="4">
        <f t="shared" si="1"/>
        <v>56563.44594594595</v>
      </c>
    </row>
    <row r="56" spans="1:10" ht="11.25">
      <c r="A56" s="180"/>
      <c r="B56" s="166"/>
      <c r="C56" s="120" t="s">
        <v>17</v>
      </c>
      <c r="D56" s="117">
        <f>SUM(D48:D55)</f>
        <v>14594</v>
      </c>
      <c r="E56" s="129">
        <f>SUM(E48:E55)</f>
        <v>558059173</v>
      </c>
      <c r="F56" s="129">
        <f>SUM(F48:F55)</f>
        <v>337346281</v>
      </c>
      <c r="G56" s="115">
        <f t="shared" si="2"/>
        <v>0.6044991236081698</v>
      </c>
      <c r="H56" s="119">
        <v>5.329224816097345</v>
      </c>
      <c r="I56" s="117">
        <f t="shared" si="1"/>
        <v>38238.94566260107</v>
      </c>
      <c r="J56" s="117">
        <f t="shared" si="1"/>
        <v>23115.40914074277</v>
      </c>
    </row>
    <row r="57" spans="1:10" ht="11.25">
      <c r="A57" s="180"/>
      <c r="B57" s="164" t="s">
        <v>215</v>
      </c>
      <c r="C57" s="123" t="s">
        <v>210</v>
      </c>
      <c r="D57" s="14">
        <f>+'[1]CORREGIDO AMB HOSP SEX'!L56+'[1]CORREGIDO AMB HOSP SEX'!L119+'[1]CORREGIDO AMB HOSP SEX'!L182</f>
        <v>22614</v>
      </c>
      <c r="E57" s="131">
        <f>+'[1]CORREGIDO AMB HOSP SEX'!M56+'[1]CORREGIDO AMB HOSP SEX'!M119+'[1]CORREGIDO AMB HOSP SEX'!M182</f>
        <v>544353862</v>
      </c>
      <c r="F57" s="131">
        <f>+'[1]CORREGIDO AMB HOSP SEX'!N56+'[1]CORREGIDO AMB HOSP SEX'!N119+'[1]CORREGIDO AMB HOSP SEX'!N182</f>
        <v>504823485</v>
      </c>
      <c r="G57" s="32">
        <f t="shared" si="2"/>
        <v>0.9273811030663727</v>
      </c>
      <c r="H57" s="33">
        <v>8.257851856326255</v>
      </c>
      <c r="I57" s="14">
        <f>+E57/$D57</f>
        <v>24071.54249579906</v>
      </c>
      <c r="J57" s="14">
        <f>+F57/$D57</f>
        <v>22323.4936322632</v>
      </c>
    </row>
    <row r="58" spans="1:10" ht="11.25">
      <c r="A58" s="180"/>
      <c r="B58" s="165"/>
      <c r="C58" s="48" t="s">
        <v>213</v>
      </c>
      <c r="D58" s="4">
        <f>+'[1]CORREGIDO AMB HOSP SEX'!L57+'[1]CORREGIDO AMB HOSP SEX'!L120+'[1]CORREGIDO AMB HOSP SEX'!L183</f>
        <v>287275</v>
      </c>
      <c r="E58" s="128">
        <f>+'[1]CORREGIDO AMB HOSP SEX'!M57+'[1]CORREGIDO AMB HOSP SEX'!M120+'[1]CORREGIDO AMB HOSP SEX'!M183</f>
        <v>1577255635</v>
      </c>
      <c r="F58" s="128">
        <f>+'[1]CORREGIDO AMB HOSP SEX'!N57+'[1]CORREGIDO AMB HOSP SEX'!N120+'[1]CORREGIDO AMB HOSP SEX'!N183</f>
        <v>132866657</v>
      </c>
      <c r="G58" s="10">
        <f t="shared" si="2"/>
        <v>0.084239139205865</v>
      </c>
      <c r="H58" s="15">
        <v>104.90290934934666</v>
      </c>
      <c r="I58" s="4">
        <f aca="true" t="shared" si="3" ref="I58:J65">+E58/$D58</f>
        <v>5490.403393960491</v>
      </c>
      <c r="J58" s="4">
        <f t="shared" si="3"/>
        <v>462.50685580019143</v>
      </c>
    </row>
    <row r="59" spans="1:10" ht="11.25" customHeight="1">
      <c r="A59" s="180"/>
      <c r="B59" s="168"/>
      <c r="C59" s="48" t="s">
        <v>121</v>
      </c>
      <c r="D59" s="4">
        <f>+'[1]CORREGIDO AMB HOSP SEX'!L58+'[1]CORREGIDO AMB HOSP SEX'!L121+'[1]CORREGIDO AMB HOSP SEX'!L184</f>
        <v>13659</v>
      </c>
      <c r="E59" s="128">
        <f>+'[1]CORREGIDO AMB HOSP SEX'!M58+'[1]CORREGIDO AMB HOSP SEX'!M121+'[1]CORREGIDO AMB HOSP SEX'!M184</f>
        <v>161076256</v>
      </c>
      <c r="F59" s="128">
        <f>+'[1]CORREGIDO AMB HOSP SEX'!N58+'[1]CORREGIDO AMB HOSP SEX'!N121+'[1]CORREGIDO AMB HOSP SEX'!N184</f>
        <v>6502194</v>
      </c>
      <c r="G59" s="10">
        <f t="shared" si="2"/>
        <v>0.04036717863618583</v>
      </c>
      <c r="H59" s="15">
        <v>4.987795105048215</v>
      </c>
      <c r="I59" s="4">
        <f t="shared" si="3"/>
        <v>11792.682919686653</v>
      </c>
      <c r="J59" s="4">
        <f t="shared" si="3"/>
        <v>476.03733801888865</v>
      </c>
    </row>
    <row r="60" spans="1:10" ht="11.25" customHeight="1">
      <c r="A60" s="180"/>
      <c r="B60" s="168"/>
      <c r="C60" s="48" t="s">
        <v>78</v>
      </c>
      <c r="D60" s="4">
        <f>+'[1]CORREGIDO AMB HOSP SEX'!L59+'[1]CORREGIDO AMB HOSP SEX'!L122+'[1]CORREGIDO AMB HOSP SEX'!L185</f>
        <v>2699</v>
      </c>
      <c r="E60" s="128">
        <f>+'[1]CORREGIDO AMB HOSP SEX'!M59+'[1]CORREGIDO AMB HOSP SEX'!M122+'[1]CORREGIDO AMB HOSP SEX'!M185</f>
        <v>40088310</v>
      </c>
      <c r="F60" s="128">
        <f>+'[1]CORREGIDO AMB HOSP SEX'!N59+'[1]CORREGIDO AMB HOSP SEX'!N122+'[1]CORREGIDO AMB HOSP SEX'!N185</f>
        <v>7958092</v>
      </c>
      <c r="G60" s="10">
        <f t="shared" si="2"/>
        <v>0.19851403064883502</v>
      </c>
      <c r="H60" s="15">
        <v>0.9855815937129462</v>
      </c>
      <c r="I60" s="4">
        <f t="shared" si="3"/>
        <v>14853.02334197851</v>
      </c>
      <c r="J60" s="4">
        <f t="shared" si="3"/>
        <v>2948.533530937384</v>
      </c>
    </row>
    <row r="61" spans="1:10" ht="11.25" customHeight="1">
      <c r="A61" s="180"/>
      <c r="B61" s="168"/>
      <c r="C61" s="48" t="s">
        <v>211</v>
      </c>
      <c r="D61" s="4">
        <f>+'[1]CORREGIDO AMB HOSP SEX'!L60+'[1]CORREGIDO AMB HOSP SEX'!L123+'[1]CORREGIDO AMB HOSP SEX'!L186</f>
        <v>93</v>
      </c>
      <c r="E61" s="128">
        <f>+'[1]CORREGIDO AMB HOSP SEX'!M60+'[1]CORREGIDO AMB HOSP SEX'!M123+'[1]CORREGIDO AMB HOSP SEX'!M186</f>
        <v>65849213</v>
      </c>
      <c r="F61" s="128">
        <f>+'[1]CORREGIDO AMB HOSP SEX'!N60+'[1]CORREGIDO AMB HOSP SEX'!N123+'[1]CORREGIDO AMB HOSP SEX'!N186</f>
        <v>27873790</v>
      </c>
      <c r="G61" s="10">
        <f>IF($E61=0,"",(+F61/E61))</f>
        <v>0.42329723819174575</v>
      </c>
      <c r="H61" s="15">
        <v>0.033960388371731744</v>
      </c>
      <c r="I61" s="4">
        <f>IF($D61=0,"",(+E61/$D61))</f>
        <v>708056.0537634408</v>
      </c>
      <c r="J61" s="4">
        <f>IF($D61=0,"",(+F61/$D61))</f>
        <v>299718.17204301077</v>
      </c>
    </row>
    <row r="62" spans="1:10" ht="11.25" customHeight="1">
      <c r="A62" s="180"/>
      <c r="B62" s="168"/>
      <c r="C62" s="48" t="s">
        <v>212</v>
      </c>
      <c r="D62" s="4">
        <f>+'[1]CORREGIDO AMB HOSP SEX'!L61+'[1]CORREGIDO AMB HOSP SEX'!L124+'[1]CORREGIDO AMB HOSP SEX'!L187</f>
        <v>0</v>
      </c>
      <c r="E62" s="128">
        <f>+'[1]CORREGIDO AMB HOSP SEX'!M61+'[1]CORREGIDO AMB HOSP SEX'!M124+'[1]CORREGIDO AMB HOSP SEX'!M187</f>
        <v>0</v>
      </c>
      <c r="F62" s="128">
        <f>+'[1]CORREGIDO AMB HOSP SEX'!N61+'[1]CORREGIDO AMB HOSP SEX'!N124+'[1]CORREGIDO AMB HOSP SEX'!N187</f>
        <v>0</v>
      </c>
      <c r="G62" s="10">
        <f>IF(F62=0,"",(+F62/E62))</f>
      </c>
      <c r="H62" s="15">
        <v>0</v>
      </c>
      <c r="I62" s="4">
        <f>IF(F62=0,"",(+E62/$D62))</f>
      </c>
      <c r="J62" s="4">
        <f>IF(F62=0,"",(+F62/$D62))</f>
      </c>
    </row>
    <row r="63" spans="1:10" ht="11.25" customHeight="1">
      <c r="A63" s="180"/>
      <c r="B63" s="173"/>
      <c r="C63" s="120" t="s">
        <v>17</v>
      </c>
      <c r="D63" s="117">
        <f>SUM(D57:D62)</f>
        <v>326340</v>
      </c>
      <c r="E63" s="129">
        <f>SUM(E57:E62)</f>
        <v>2388623276</v>
      </c>
      <c r="F63" s="129">
        <f>SUM(F57:F62)</f>
        <v>680024218</v>
      </c>
      <c r="G63" s="115">
        <f t="shared" si="2"/>
        <v>0.28469295465410177</v>
      </c>
      <c r="H63" s="116">
        <v>119.1680982928058</v>
      </c>
      <c r="I63" s="117">
        <f t="shared" si="3"/>
        <v>7319.431500888643</v>
      </c>
      <c r="J63" s="117">
        <f t="shared" si="3"/>
        <v>2083.7905803762947</v>
      </c>
    </row>
    <row r="64" spans="1:10" ht="11.25">
      <c r="A64" s="180"/>
      <c r="B64" s="171" t="s">
        <v>19</v>
      </c>
      <c r="C64" s="171"/>
      <c r="D64" s="14">
        <f>+'[1]CORREGIDO AMB HOSP SEX'!L65+'[1]CORREGIDO AMB HOSP SEX'!L128+'[1]CORREGIDO AMB HOSP SEX'!L191</f>
        <v>523445</v>
      </c>
      <c r="E64" s="128">
        <f>+'[1]CORREGIDO AMB HOSP SEX'!M65+'[1]CORREGIDO AMB HOSP SEX'!M128+'[1]CORREGIDO AMB HOSP SEX'!M191</f>
        <v>5658150188</v>
      </c>
      <c r="F64" s="128">
        <f>+'[1]CORREGIDO AMB HOSP SEX'!N65+'[1]CORREGIDO AMB HOSP SEX'!N128+'[1]CORREGIDO AMB HOSP SEX'!N191</f>
        <v>4875437925</v>
      </c>
      <c r="G64" s="11">
        <f>+F64/E64</f>
        <v>0.8616664038611058</v>
      </c>
      <c r="H64" s="16">
        <v>191.14403754022715</v>
      </c>
      <c r="I64" s="6">
        <f t="shared" si="3"/>
        <v>10809.445477557336</v>
      </c>
      <c r="J64" s="6">
        <f t="shared" si="3"/>
        <v>9314.136012379524</v>
      </c>
    </row>
    <row r="65" spans="1:10" ht="12" thickBot="1">
      <c r="A65" s="181"/>
      <c r="B65" s="139"/>
      <c r="C65" s="121" t="s">
        <v>122</v>
      </c>
      <c r="D65" s="110">
        <f>+D64+D63+D56+D47+D31+D14+D10</f>
        <v>2462548</v>
      </c>
      <c r="E65" s="130">
        <f>+E64+E63+E56+E47+E31+E14+E10</f>
        <v>19780853836</v>
      </c>
      <c r="F65" s="130">
        <f>+F64+F63+F56+F47+F31+F14+F10</f>
        <v>15821186223</v>
      </c>
      <c r="G65" s="112">
        <f>+F65/E65</f>
        <v>0.7998232206845574</v>
      </c>
      <c r="H65" s="113">
        <v>899.2374888605514</v>
      </c>
      <c r="I65" s="110">
        <f t="shared" si="3"/>
        <v>8032.6774690280145</v>
      </c>
      <c r="J65" s="110">
        <f t="shared" si="3"/>
        <v>6424.721963998265</v>
      </c>
    </row>
    <row r="66" spans="1:10" ht="11.25">
      <c r="A66" s="78" t="s">
        <v>200</v>
      </c>
      <c r="B66" s="79"/>
      <c r="C66" s="79"/>
      <c r="D66" s="80"/>
      <c r="E66" s="80"/>
      <c r="F66" s="80"/>
      <c r="G66" s="81"/>
      <c r="H66" s="82"/>
      <c r="I66" s="80"/>
      <c r="J66" s="80"/>
    </row>
    <row r="67" spans="1:10" ht="11.25">
      <c r="A67" s="83"/>
      <c r="B67" s="79"/>
      <c r="C67" s="79"/>
      <c r="D67" s="80"/>
      <c r="E67" s="80"/>
      <c r="F67" s="80"/>
      <c r="G67" s="81"/>
      <c r="H67" s="82"/>
      <c r="I67" s="80"/>
      <c r="J67" s="80"/>
    </row>
    <row r="68" spans="1:10" ht="11.25">
      <c r="A68" s="148" t="s">
        <v>186</v>
      </c>
      <c r="B68" s="148"/>
      <c r="C68" s="148"/>
      <c r="D68" s="148"/>
      <c r="E68" s="148"/>
      <c r="F68" s="148"/>
      <c r="G68" s="148"/>
      <c r="H68" s="148"/>
      <c r="I68" s="148"/>
      <c r="J68" s="148"/>
    </row>
    <row r="69" spans="1:10" ht="11.25">
      <c r="A69" s="178" t="s">
        <v>158</v>
      </c>
      <c r="B69" s="178"/>
      <c r="C69" s="178"/>
      <c r="D69" s="178"/>
      <c r="E69" s="178"/>
      <c r="F69" s="178"/>
      <c r="G69" s="178"/>
      <c r="H69" s="178"/>
      <c r="I69" s="178"/>
      <c r="J69" s="178"/>
    </row>
    <row r="70" spans="1:10" ht="11.25">
      <c r="A70" s="178" t="s">
        <v>207</v>
      </c>
      <c r="B70" s="178"/>
      <c r="C70" s="178"/>
      <c r="D70" s="178"/>
      <c r="E70" s="178"/>
      <c r="F70" s="178"/>
      <c r="G70" s="178"/>
      <c r="H70" s="178"/>
      <c r="I70" s="178"/>
      <c r="J70" s="178"/>
    </row>
    <row r="71" spans="1:10" ht="12" thickBot="1">
      <c r="A71" s="62"/>
      <c r="B71" s="86">
        <v>1000000</v>
      </c>
      <c r="C71" s="62"/>
      <c r="D71" s="62"/>
      <c r="E71" s="62"/>
      <c r="F71" s="62"/>
      <c r="G71" s="62"/>
      <c r="H71" s="62"/>
      <c r="I71" s="62"/>
      <c r="J71" s="62"/>
    </row>
    <row r="72" spans="1:10" ht="11.25">
      <c r="A72" s="176" t="s">
        <v>155</v>
      </c>
      <c r="B72" s="176" t="s">
        <v>95</v>
      </c>
      <c r="C72" s="176" t="s">
        <v>96</v>
      </c>
      <c r="D72" s="176" t="s">
        <v>80</v>
      </c>
      <c r="E72" s="176" t="s">
        <v>192</v>
      </c>
      <c r="F72" s="176" t="s">
        <v>193</v>
      </c>
      <c r="G72" s="176" t="s">
        <v>93</v>
      </c>
      <c r="H72" s="176" t="s">
        <v>101</v>
      </c>
      <c r="I72" s="176" t="s">
        <v>99</v>
      </c>
      <c r="J72" s="176" t="s">
        <v>98</v>
      </c>
    </row>
    <row r="73" spans="1:10" ht="11.25">
      <c r="A73" s="177"/>
      <c r="B73" s="177"/>
      <c r="C73" s="177"/>
      <c r="D73" s="177"/>
      <c r="E73" s="177"/>
      <c r="F73" s="177"/>
      <c r="G73" s="177"/>
      <c r="H73" s="177"/>
      <c r="I73" s="177"/>
      <c r="J73" s="177"/>
    </row>
    <row r="74" spans="1:10" ht="11.25">
      <c r="A74" s="179" t="s">
        <v>157</v>
      </c>
      <c r="B74" s="164" t="s">
        <v>33</v>
      </c>
      <c r="C74" s="123" t="s">
        <v>37</v>
      </c>
      <c r="D74" s="14">
        <f>+'[1]CORREGIDO AMB HOSP SEX'!O4+'[1]CORREGIDO AMB HOSP SEX'!O67+'[1]CORREGIDO AMB HOSP SEX'!O130</f>
        <v>1982</v>
      </c>
      <c r="E74" s="131">
        <f>+'[1]CORREGIDO AMB HOSP SEX'!P4+'[1]CORREGIDO AMB HOSP SEX'!P67+'[1]CORREGIDO AMB HOSP SEX'!P130</f>
        <v>192847878</v>
      </c>
      <c r="F74" s="131">
        <f>+'[1]CORREGIDO AMB HOSP SEX'!Q4+'[1]CORREGIDO AMB HOSP SEX'!Q67+'[1]CORREGIDO AMB HOSP SEX'!Q130</f>
        <v>106109235</v>
      </c>
      <c r="G74" s="32">
        <f aca="true" t="shared" si="4" ref="G74:G116">+F74/E74</f>
        <v>0.550222466020601</v>
      </c>
      <c r="H74" s="33">
        <v>0.7237579543308853</v>
      </c>
      <c r="I74" s="14">
        <f t="shared" si="1"/>
        <v>97299.63572149344</v>
      </c>
      <c r="J74" s="14">
        <f t="shared" si="1"/>
        <v>53536.44550958628</v>
      </c>
    </row>
    <row r="75" spans="1:10" ht="11.25" customHeight="1">
      <c r="A75" s="180"/>
      <c r="B75" s="189"/>
      <c r="C75" s="48" t="s">
        <v>38</v>
      </c>
      <c r="D75" s="4">
        <f>+'[1]CORREGIDO AMB HOSP SEX'!O5+'[1]CORREGIDO AMB HOSP SEX'!O68+'[1]CORREGIDO AMB HOSP SEX'!O131</f>
        <v>1</v>
      </c>
      <c r="E75" s="128">
        <f>+'[1]CORREGIDO AMB HOSP SEX'!P5+'[1]CORREGIDO AMB HOSP SEX'!P68+'[1]CORREGIDO AMB HOSP SEX'!P131</f>
        <v>45000</v>
      </c>
      <c r="F75" s="128">
        <f>+'[1]CORREGIDO AMB HOSP SEX'!Q5+'[1]CORREGIDO AMB HOSP SEX'!Q68+'[1]CORREGIDO AMB HOSP SEX'!Q131</f>
        <v>40500</v>
      </c>
      <c r="G75" s="10">
        <f t="shared" si="4"/>
        <v>0.9</v>
      </c>
      <c r="H75" s="15">
        <v>0.00036516546636270695</v>
      </c>
      <c r="I75" s="4">
        <f t="shared" si="1"/>
        <v>45000</v>
      </c>
      <c r="J75" s="4">
        <f t="shared" si="1"/>
        <v>40500</v>
      </c>
    </row>
    <row r="76" spans="1:10" ht="11.25" customHeight="1">
      <c r="A76" s="180"/>
      <c r="B76" s="189"/>
      <c r="C76" s="48" t="s">
        <v>39</v>
      </c>
      <c r="D76" s="4">
        <f>+'[1]CORREGIDO AMB HOSP SEX'!O6+'[1]CORREGIDO AMB HOSP SEX'!O69+'[1]CORREGIDO AMB HOSP SEX'!O132</f>
        <v>20441</v>
      </c>
      <c r="E76" s="128">
        <f>+'[1]CORREGIDO AMB HOSP SEX'!P6+'[1]CORREGIDO AMB HOSP SEX'!P69+'[1]CORREGIDO AMB HOSP SEX'!P132</f>
        <v>393155026</v>
      </c>
      <c r="F76" s="128">
        <f>+'[1]CORREGIDO AMB HOSP SEX'!Q6+'[1]CORREGIDO AMB HOSP SEX'!Q69+'[1]CORREGIDO AMB HOSP SEX'!Q132</f>
        <v>278256767</v>
      </c>
      <c r="G76" s="10">
        <f t="shared" si="4"/>
        <v>0.7077532998395396</v>
      </c>
      <c r="H76" s="15">
        <v>7.464347297920093</v>
      </c>
      <c r="I76" s="4">
        <f t="shared" si="1"/>
        <v>19233.64933222445</v>
      </c>
      <c r="J76" s="4">
        <f t="shared" si="1"/>
        <v>13612.678782838413</v>
      </c>
    </row>
    <row r="77" spans="1:10" ht="11.25" customHeight="1">
      <c r="A77" s="180"/>
      <c r="B77" s="190"/>
      <c r="C77" s="120" t="s">
        <v>17</v>
      </c>
      <c r="D77" s="117">
        <f>SUM(D74:D76)</f>
        <v>22424</v>
      </c>
      <c r="E77" s="129">
        <f>SUM(E74:E76)</f>
        <v>586047904</v>
      </c>
      <c r="F77" s="129">
        <f>SUM(F74:F76)</f>
        <v>384406502</v>
      </c>
      <c r="G77" s="115">
        <f t="shared" si="4"/>
        <v>0.6559301711963805</v>
      </c>
      <c r="H77" s="119">
        <v>8.188470417717342</v>
      </c>
      <c r="I77" s="117">
        <f t="shared" si="1"/>
        <v>26134.85123082412</v>
      </c>
      <c r="J77" s="117">
        <f t="shared" si="1"/>
        <v>17142.6374420264</v>
      </c>
    </row>
    <row r="78" spans="1:10" ht="11.25">
      <c r="A78" s="180"/>
      <c r="B78" s="164" t="s">
        <v>34</v>
      </c>
      <c r="C78" s="48" t="s">
        <v>40</v>
      </c>
      <c r="D78" s="4">
        <f>+'[1]CORREGIDO AMB HOSP SEX'!O8+'[1]CORREGIDO AMB HOSP SEX'!O71+'[1]CORREGIDO AMB HOSP SEX'!O134</f>
        <v>236698</v>
      </c>
      <c r="E78" s="128">
        <f>+'[1]CORREGIDO AMB HOSP SEX'!P8+'[1]CORREGIDO AMB HOSP SEX'!P71+'[1]CORREGIDO AMB HOSP SEX'!P134</f>
        <v>793737365</v>
      </c>
      <c r="F78" s="128">
        <f>+'[1]CORREGIDO AMB HOSP SEX'!Q8+'[1]CORREGIDO AMB HOSP SEX'!Q71+'[1]CORREGIDO AMB HOSP SEX'!Q134</f>
        <v>632771071</v>
      </c>
      <c r="G78" s="10">
        <f t="shared" si="4"/>
        <v>0.7972045904629927</v>
      </c>
      <c r="H78" s="15">
        <v>86.43393555712002</v>
      </c>
      <c r="I78" s="4">
        <f t="shared" si="1"/>
        <v>3353.3758840378878</v>
      </c>
      <c r="J78" s="4">
        <f t="shared" si="1"/>
        <v>2673.3266483029006</v>
      </c>
    </row>
    <row r="79" spans="1:10" ht="11.25">
      <c r="A79" s="180"/>
      <c r="B79" s="165"/>
      <c r="C79" s="48" t="s">
        <v>41</v>
      </c>
      <c r="D79" s="4">
        <f>+'[1]CORREGIDO AMB HOSP SEX'!O9+'[1]CORREGIDO AMB HOSP SEX'!O72+'[1]CORREGIDO AMB HOSP SEX'!O135</f>
        <v>20321</v>
      </c>
      <c r="E79" s="128">
        <f>+'[1]CORREGIDO AMB HOSP SEX'!P9+'[1]CORREGIDO AMB HOSP SEX'!P72+'[1]CORREGIDO AMB HOSP SEX'!P135</f>
        <v>693882646</v>
      </c>
      <c r="F79" s="128">
        <f>+'[1]CORREGIDO AMB HOSP SEX'!Q9+'[1]CORREGIDO AMB HOSP SEX'!Q72+'[1]CORREGIDO AMB HOSP SEX'!Q135</f>
        <v>584477136</v>
      </c>
      <c r="G79" s="10">
        <f t="shared" si="4"/>
        <v>0.8423285109799388</v>
      </c>
      <c r="H79" s="15">
        <v>7.420527441956568</v>
      </c>
      <c r="I79" s="4">
        <f t="shared" si="1"/>
        <v>34146.08759411446</v>
      </c>
      <c r="J79" s="4">
        <f t="shared" si="1"/>
        <v>28762.223118940998</v>
      </c>
    </row>
    <row r="80" spans="1:10" ht="11.25">
      <c r="A80" s="180"/>
      <c r="B80" s="165"/>
      <c r="C80" s="48" t="s">
        <v>42</v>
      </c>
      <c r="D80" s="4">
        <f>+'[1]CORREGIDO AMB HOSP SEX'!O10+'[1]CORREGIDO AMB HOSP SEX'!O73+'[1]CORREGIDO AMB HOSP SEX'!O136</f>
        <v>8700</v>
      </c>
      <c r="E80" s="128">
        <f>+'[1]CORREGIDO AMB HOSP SEX'!P10+'[1]CORREGIDO AMB HOSP SEX'!P73+'[1]CORREGIDO AMB HOSP SEX'!P136</f>
        <v>175255501</v>
      </c>
      <c r="F80" s="128">
        <f>+'[1]CORREGIDO AMB HOSP SEX'!Q10+'[1]CORREGIDO AMB HOSP SEX'!Q73+'[1]CORREGIDO AMB HOSP SEX'!Q136</f>
        <v>149816912</v>
      </c>
      <c r="G80" s="10">
        <f t="shared" si="4"/>
        <v>0.8548485562230654</v>
      </c>
      <c r="H80" s="15">
        <v>3.1769395573555506</v>
      </c>
      <c r="I80" s="4">
        <f t="shared" si="1"/>
        <v>20144.310459770117</v>
      </c>
      <c r="J80" s="4">
        <f t="shared" si="1"/>
        <v>17220.33471264368</v>
      </c>
    </row>
    <row r="81" spans="1:10" ht="11.25">
      <c r="A81" s="180"/>
      <c r="B81" s="166"/>
      <c r="C81" s="120" t="s">
        <v>17</v>
      </c>
      <c r="D81" s="117">
        <f>SUM(D78:D80)</f>
        <v>265719</v>
      </c>
      <c r="E81" s="129">
        <f>SUM(E78:E80)</f>
        <v>1662875512</v>
      </c>
      <c r="F81" s="129">
        <f>SUM(F78:F80)</f>
        <v>1367065119</v>
      </c>
      <c r="G81" s="115">
        <f t="shared" si="4"/>
        <v>0.8221091170894578</v>
      </c>
      <c r="H81" s="119">
        <v>97.03140255643214</v>
      </c>
      <c r="I81" s="117">
        <f t="shared" si="1"/>
        <v>6258.022617878285</v>
      </c>
      <c r="J81" s="117">
        <f t="shared" si="1"/>
        <v>5144.777449109773</v>
      </c>
    </row>
    <row r="82" spans="1:10" ht="11.25">
      <c r="A82" s="180"/>
      <c r="B82" s="164" t="s">
        <v>79</v>
      </c>
      <c r="C82" s="48" t="s">
        <v>43</v>
      </c>
      <c r="D82" s="4">
        <f>+'[1]CORREGIDO AMB HOSP SEX'!O12+'[1]CORREGIDO AMB HOSP SEX'!O75+'[1]CORREGIDO AMB HOSP SEX'!O138</f>
        <v>254</v>
      </c>
      <c r="E82" s="128">
        <f>+'[1]CORREGIDO AMB HOSP SEX'!P12+'[1]CORREGIDO AMB HOSP SEX'!P75+'[1]CORREGIDO AMB HOSP SEX'!P138</f>
        <v>87524342</v>
      </c>
      <c r="F82" s="128">
        <f>+'[1]CORREGIDO AMB HOSP SEX'!Q12+'[1]CORREGIDO AMB HOSP SEX'!Q75+'[1]CORREGIDO AMB HOSP SEX'!Q138</f>
        <v>59417314</v>
      </c>
      <c r="G82" s="10">
        <f t="shared" si="4"/>
        <v>0.6788661604562534</v>
      </c>
      <c r="H82" s="15">
        <v>0.09275202845612757</v>
      </c>
      <c r="I82" s="4">
        <f t="shared" si="1"/>
        <v>344584.0236220473</v>
      </c>
      <c r="J82" s="4">
        <f t="shared" si="1"/>
        <v>233926.43307086613</v>
      </c>
    </row>
    <row r="83" spans="1:10" ht="11.25">
      <c r="A83" s="180"/>
      <c r="B83" s="165"/>
      <c r="C83" s="48" t="s">
        <v>44</v>
      </c>
      <c r="D83" s="4">
        <f>+'[1]CORREGIDO AMB HOSP SEX'!O13+'[1]CORREGIDO AMB HOSP SEX'!O76+'[1]CORREGIDO AMB HOSP SEX'!O139</f>
        <v>29517</v>
      </c>
      <c r="E83" s="128">
        <f>+'[1]CORREGIDO AMB HOSP SEX'!P13+'[1]CORREGIDO AMB HOSP SEX'!P76+'[1]CORREGIDO AMB HOSP SEX'!P139</f>
        <v>147000915</v>
      </c>
      <c r="F83" s="128">
        <f>+'[1]CORREGIDO AMB HOSP SEX'!Q13+'[1]CORREGIDO AMB HOSP SEX'!Q76+'[1]CORREGIDO AMB HOSP SEX'!Q139</f>
        <v>114068378</v>
      </c>
      <c r="G83" s="10">
        <f t="shared" si="4"/>
        <v>0.7759705305235685</v>
      </c>
      <c r="H83" s="15">
        <v>10.778589070628023</v>
      </c>
      <c r="I83" s="4">
        <f aca="true" t="shared" si="5" ref="I83:J125">+E83/$D83</f>
        <v>4980.211911779653</v>
      </c>
      <c r="J83" s="4">
        <f t="shared" si="5"/>
        <v>3864.497679303452</v>
      </c>
    </row>
    <row r="84" spans="1:10" ht="11.25">
      <c r="A84" s="180"/>
      <c r="B84" s="165"/>
      <c r="C84" s="48" t="s">
        <v>45</v>
      </c>
      <c r="D84" s="4">
        <f>+'[1]CORREGIDO AMB HOSP SEX'!O14+'[1]CORREGIDO AMB HOSP SEX'!O77+'[1]CORREGIDO AMB HOSP SEX'!O140</f>
        <v>10349</v>
      </c>
      <c r="E84" s="128">
        <f>+'[1]CORREGIDO AMB HOSP SEX'!P14+'[1]CORREGIDO AMB HOSP SEX'!P77+'[1]CORREGIDO AMB HOSP SEX'!P140</f>
        <v>200098783</v>
      </c>
      <c r="F84" s="128">
        <f>+'[1]CORREGIDO AMB HOSP SEX'!Q14+'[1]CORREGIDO AMB HOSP SEX'!Q77+'[1]CORREGIDO AMB HOSP SEX'!Q140</f>
        <v>158304910</v>
      </c>
      <c r="G84" s="10">
        <f t="shared" si="4"/>
        <v>0.7911337971505804</v>
      </c>
      <c r="H84" s="15">
        <v>3.7790974113876543</v>
      </c>
      <c r="I84" s="4">
        <f t="shared" si="5"/>
        <v>19335.083872837957</v>
      </c>
      <c r="J84" s="4">
        <f t="shared" si="5"/>
        <v>15296.63832254324</v>
      </c>
    </row>
    <row r="85" spans="1:10" ht="11.25">
      <c r="A85" s="180"/>
      <c r="B85" s="165"/>
      <c r="C85" s="48" t="s">
        <v>46</v>
      </c>
      <c r="D85" s="4">
        <f>+'[1]CORREGIDO AMB HOSP SEX'!O15+'[1]CORREGIDO AMB HOSP SEX'!O78+'[1]CORREGIDO AMB HOSP SEX'!O141</f>
        <v>363</v>
      </c>
      <c r="E85" s="128">
        <f>+'[1]CORREGIDO AMB HOSP SEX'!P15+'[1]CORREGIDO AMB HOSP SEX'!P78+'[1]CORREGIDO AMB HOSP SEX'!P141</f>
        <v>14932185</v>
      </c>
      <c r="F85" s="128">
        <f>+'[1]CORREGIDO AMB HOSP SEX'!Q15+'[1]CORREGIDO AMB HOSP SEX'!Q78+'[1]CORREGIDO AMB HOSP SEX'!Q141</f>
        <v>7311106</v>
      </c>
      <c r="G85" s="10">
        <f t="shared" si="4"/>
        <v>0.48962064158728275</v>
      </c>
      <c r="H85" s="15">
        <v>0.13255506428966263</v>
      </c>
      <c r="I85" s="4">
        <f t="shared" si="5"/>
        <v>41135.49586776859</v>
      </c>
      <c r="J85" s="4">
        <f t="shared" si="5"/>
        <v>20140.78787878788</v>
      </c>
    </row>
    <row r="86" spans="1:10" ht="11.25">
      <c r="A86" s="180"/>
      <c r="B86" s="165"/>
      <c r="C86" s="48" t="s">
        <v>102</v>
      </c>
      <c r="D86" s="4">
        <f>+'[1]CORREGIDO AMB HOSP SEX'!O16+'[1]CORREGIDO AMB HOSP SEX'!O79+'[1]CORREGIDO AMB HOSP SEX'!O142</f>
        <v>89</v>
      </c>
      <c r="E86" s="128">
        <f>+'[1]CORREGIDO AMB HOSP SEX'!P16+'[1]CORREGIDO AMB HOSP SEX'!P79+'[1]CORREGIDO AMB HOSP SEX'!P142</f>
        <v>1417479</v>
      </c>
      <c r="F86" s="128">
        <f>+'[1]CORREGIDO AMB HOSP SEX'!Q16+'[1]CORREGIDO AMB HOSP SEX'!Q79+'[1]CORREGIDO AMB HOSP SEX'!Q142</f>
        <v>979591</v>
      </c>
      <c r="G86" s="10">
        <f t="shared" si="4"/>
        <v>0.6910797267543294</v>
      </c>
      <c r="H86" s="15">
        <v>0.03249972650628092</v>
      </c>
      <c r="I86" s="4">
        <f t="shared" si="5"/>
        <v>15926.730337078652</v>
      </c>
      <c r="J86" s="4">
        <f t="shared" si="5"/>
        <v>11006.640449438202</v>
      </c>
    </row>
    <row r="87" spans="1:10" ht="11.25">
      <c r="A87" s="180"/>
      <c r="B87" s="165"/>
      <c r="C87" s="48" t="s">
        <v>103</v>
      </c>
      <c r="D87" s="4">
        <f>+'[1]CORREGIDO AMB HOSP SEX'!O17+'[1]CORREGIDO AMB HOSP SEX'!O80+'[1]CORREGIDO AMB HOSP SEX'!O143</f>
        <v>11</v>
      </c>
      <c r="E87" s="128">
        <f>+'[1]CORREGIDO AMB HOSP SEX'!P17+'[1]CORREGIDO AMB HOSP SEX'!P80+'[1]CORREGIDO AMB HOSP SEX'!P143</f>
        <v>527511</v>
      </c>
      <c r="F87" s="128">
        <f>+'[1]CORREGIDO AMB HOSP SEX'!Q17+'[1]CORREGIDO AMB HOSP SEX'!Q80+'[1]CORREGIDO AMB HOSP SEX'!Q143</f>
        <v>241258</v>
      </c>
      <c r="G87" s="10">
        <f t="shared" si="4"/>
        <v>0.45735160025099003</v>
      </c>
      <c r="H87" s="15">
        <v>0.004016820129989777</v>
      </c>
      <c r="I87" s="4">
        <f t="shared" si="5"/>
        <v>47955.545454545456</v>
      </c>
      <c r="J87" s="4">
        <f t="shared" si="5"/>
        <v>21932.545454545456</v>
      </c>
    </row>
    <row r="88" spans="1:10" ht="11.25">
      <c r="A88" s="180"/>
      <c r="B88" s="165"/>
      <c r="C88" s="48" t="s">
        <v>47</v>
      </c>
      <c r="D88" s="4">
        <f>+'[1]CORREGIDO AMB HOSP SEX'!O18+'[1]CORREGIDO AMB HOSP SEX'!O81+'[1]CORREGIDO AMB HOSP SEX'!O144</f>
        <v>1</v>
      </c>
      <c r="E88" s="128">
        <f>+'[1]CORREGIDO AMB HOSP SEX'!P18+'[1]CORREGIDO AMB HOSP SEX'!P81+'[1]CORREGIDO AMB HOSP SEX'!P144</f>
        <v>11526</v>
      </c>
      <c r="F88" s="128">
        <f>+'[1]CORREGIDO AMB HOSP SEX'!Q18+'[1]CORREGIDO AMB HOSP SEX'!Q81+'[1]CORREGIDO AMB HOSP SEX'!Q144</f>
        <v>11065</v>
      </c>
      <c r="G88" s="10">
        <f t="shared" si="4"/>
        <v>0.9600034704147146</v>
      </c>
      <c r="H88" s="15">
        <v>0.00036516546636270695</v>
      </c>
      <c r="I88" s="4">
        <f t="shared" si="5"/>
        <v>11526</v>
      </c>
      <c r="J88" s="4">
        <f t="shared" si="5"/>
        <v>11065</v>
      </c>
    </row>
    <row r="89" spans="1:10" ht="11.25">
      <c r="A89" s="180"/>
      <c r="B89" s="165"/>
      <c r="C89" s="48" t="s">
        <v>48</v>
      </c>
      <c r="D89" s="4">
        <f>+'[1]CORREGIDO AMB HOSP SEX'!O19+'[1]CORREGIDO AMB HOSP SEX'!O82+'[1]CORREGIDO AMB HOSP SEX'!O145</f>
        <v>551</v>
      </c>
      <c r="E89" s="128">
        <f>+'[1]CORREGIDO AMB HOSP SEX'!P19+'[1]CORREGIDO AMB HOSP SEX'!P82+'[1]CORREGIDO AMB HOSP SEX'!P145</f>
        <v>25251408</v>
      </c>
      <c r="F89" s="128">
        <f>+'[1]CORREGIDO AMB HOSP SEX'!Q19+'[1]CORREGIDO AMB HOSP SEX'!Q82+'[1]CORREGIDO AMB HOSP SEX'!Q145</f>
        <v>16077330</v>
      </c>
      <c r="G89" s="10">
        <f t="shared" si="4"/>
        <v>0.6366904372223521</v>
      </c>
      <c r="H89" s="15">
        <v>0.20120617196585155</v>
      </c>
      <c r="I89" s="4">
        <f t="shared" si="5"/>
        <v>45828.32667876588</v>
      </c>
      <c r="J89" s="4">
        <f t="shared" si="5"/>
        <v>29178.45735027223</v>
      </c>
    </row>
    <row r="90" spans="1:10" ht="11.25">
      <c r="A90" s="180"/>
      <c r="B90" s="165"/>
      <c r="C90" s="48" t="s">
        <v>49</v>
      </c>
      <c r="D90" s="4">
        <f>+'[1]CORREGIDO AMB HOSP SEX'!O20+'[1]CORREGIDO AMB HOSP SEX'!O83+'[1]CORREGIDO AMB HOSP SEX'!O146</f>
        <v>74</v>
      </c>
      <c r="E90" s="128">
        <f>+'[1]CORREGIDO AMB HOSP SEX'!P20+'[1]CORREGIDO AMB HOSP SEX'!P83+'[1]CORREGIDO AMB HOSP SEX'!P146</f>
        <v>1317816</v>
      </c>
      <c r="F90" s="128">
        <f>+'[1]CORREGIDO AMB HOSP SEX'!Q20+'[1]CORREGIDO AMB HOSP SEX'!Q83+'[1]CORREGIDO AMB HOSP SEX'!Q146</f>
        <v>1030944</v>
      </c>
      <c r="G90" s="10">
        <f t="shared" si="4"/>
        <v>0.7823125534976051</v>
      </c>
      <c r="H90" s="15">
        <v>0.027022244510840315</v>
      </c>
      <c r="I90" s="4">
        <f t="shared" si="5"/>
        <v>17808.324324324323</v>
      </c>
      <c r="J90" s="4">
        <f t="shared" si="5"/>
        <v>13931.675675675675</v>
      </c>
    </row>
    <row r="91" spans="1:10" ht="11.25">
      <c r="A91" s="180"/>
      <c r="B91" s="165"/>
      <c r="C91" s="48" t="s">
        <v>50</v>
      </c>
      <c r="D91" s="4">
        <f>+'[1]CORREGIDO AMB HOSP SEX'!O21+'[1]CORREGIDO AMB HOSP SEX'!O84+'[1]CORREGIDO AMB HOSP SEX'!O147</f>
        <v>244</v>
      </c>
      <c r="E91" s="128">
        <f>+'[1]CORREGIDO AMB HOSP SEX'!P21+'[1]CORREGIDO AMB HOSP SEX'!P84+'[1]CORREGIDO AMB HOSP SEX'!P147</f>
        <v>3706920</v>
      </c>
      <c r="F91" s="128">
        <f>+'[1]CORREGIDO AMB HOSP SEX'!Q21+'[1]CORREGIDO AMB HOSP SEX'!Q84+'[1]CORREGIDO AMB HOSP SEX'!Q147</f>
        <v>3172526</v>
      </c>
      <c r="G91" s="10">
        <f t="shared" si="4"/>
        <v>0.8558388095777627</v>
      </c>
      <c r="H91" s="15">
        <v>0.0891003737925005</v>
      </c>
      <c r="I91" s="4">
        <f t="shared" si="5"/>
        <v>15192.295081967213</v>
      </c>
      <c r="J91" s="4">
        <f t="shared" si="5"/>
        <v>13002.155737704918</v>
      </c>
    </row>
    <row r="92" spans="1:10" ht="11.25">
      <c r="A92" s="180"/>
      <c r="B92" s="165"/>
      <c r="C92" s="48" t="s">
        <v>51</v>
      </c>
      <c r="D92" s="4">
        <f>+'[1]CORREGIDO AMB HOSP SEX'!O22+'[1]CORREGIDO AMB HOSP SEX'!O85+'[1]CORREGIDO AMB HOSP SEX'!O148</f>
        <v>42</v>
      </c>
      <c r="E92" s="128">
        <f>+'[1]CORREGIDO AMB HOSP SEX'!P22+'[1]CORREGIDO AMB HOSP SEX'!P85+'[1]CORREGIDO AMB HOSP SEX'!P148</f>
        <v>1646897</v>
      </c>
      <c r="F92" s="128">
        <f>+'[1]CORREGIDO AMB HOSP SEX'!Q22+'[1]CORREGIDO AMB HOSP SEX'!Q85+'[1]CORREGIDO AMB HOSP SEX'!Q148</f>
        <v>777996</v>
      </c>
      <c r="G92" s="10">
        <f t="shared" si="4"/>
        <v>0.4724011276965105</v>
      </c>
      <c r="H92" s="15">
        <v>0.015336949587233691</v>
      </c>
      <c r="I92" s="4">
        <f t="shared" si="5"/>
        <v>39211.833333333336</v>
      </c>
      <c r="J92" s="4">
        <f t="shared" si="5"/>
        <v>18523.714285714286</v>
      </c>
    </row>
    <row r="93" spans="1:10" ht="11.25">
      <c r="A93" s="180"/>
      <c r="B93" s="165"/>
      <c r="C93" s="48" t="s">
        <v>52</v>
      </c>
      <c r="D93" s="4">
        <f>+'[1]CORREGIDO AMB HOSP SEX'!O23+'[1]CORREGIDO AMB HOSP SEX'!O86+'[1]CORREGIDO AMB HOSP SEX'!O149</f>
        <v>6593</v>
      </c>
      <c r="E93" s="128">
        <f>+'[1]CORREGIDO AMB HOSP SEX'!P23+'[1]CORREGIDO AMB HOSP SEX'!P86+'[1]CORREGIDO AMB HOSP SEX'!P149</f>
        <v>150708472</v>
      </c>
      <c r="F93" s="128">
        <f>+'[1]CORREGIDO AMB HOSP SEX'!Q23+'[1]CORREGIDO AMB HOSP SEX'!Q86+'[1]CORREGIDO AMB HOSP SEX'!Q149</f>
        <v>114063976</v>
      </c>
      <c r="G93" s="10">
        <f t="shared" si="4"/>
        <v>0.756851784682682</v>
      </c>
      <c r="H93" s="15">
        <v>2.407535919729327</v>
      </c>
      <c r="I93" s="4">
        <f t="shared" si="5"/>
        <v>22858.86121644168</v>
      </c>
      <c r="J93" s="4">
        <f t="shared" si="5"/>
        <v>17300.76990747763</v>
      </c>
    </row>
    <row r="94" spans="1:10" ht="11.25">
      <c r="A94" s="180"/>
      <c r="B94" s="165"/>
      <c r="C94" s="48" t="s">
        <v>53</v>
      </c>
      <c r="D94" s="4">
        <f>+'[1]CORREGIDO AMB HOSP SEX'!O24+'[1]CORREGIDO AMB HOSP SEX'!O87+'[1]CORREGIDO AMB HOSP SEX'!O150</f>
        <v>747</v>
      </c>
      <c r="E94" s="128">
        <f>+'[1]CORREGIDO AMB HOSP SEX'!P24+'[1]CORREGIDO AMB HOSP SEX'!P87+'[1]CORREGIDO AMB HOSP SEX'!P150</f>
        <v>36764380</v>
      </c>
      <c r="F94" s="128">
        <f>+'[1]CORREGIDO AMB HOSP SEX'!Q24+'[1]CORREGIDO AMB HOSP SEX'!Q87+'[1]CORREGIDO AMB HOSP SEX'!Q150</f>
        <v>28382715</v>
      </c>
      <c r="G94" s="10">
        <f t="shared" si="4"/>
        <v>0.7720166911559504</v>
      </c>
      <c r="H94" s="15">
        <v>0.2727786033729421</v>
      </c>
      <c r="I94" s="4">
        <f t="shared" si="5"/>
        <v>49216.0374832664</v>
      </c>
      <c r="J94" s="4">
        <f t="shared" si="5"/>
        <v>37995.60240963855</v>
      </c>
    </row>
    <row r="95" spans="1:10" ht="11.25">
      <c r="A95" s="180"/>
      <c r="B95" s="165"/>
      <c r="C95" s="48" t="s">
        <v>54</v>
      </c>
      <c r="D95" s="4">
        <f>+'[1]CORREGIDO AMB HOSP SEX'!O25+'[1]CORREGIDO AMB HOSP SEX'!O88+'[1]CORREGIDO AMB HOSP SEX'!O151</f>
        <v>522</v>
      </c>
      <c r="E95" s="128">
        <f>+'[1]CORREGIDO AMB HOSP SEX'!P25+'[1]CORREGIDO AMB HOSP SEX'!P88+'[1]CORREGIDO AMB HOSP SEX'!P151</f>
        <v>30161697</v>
      </c>
      <c r="F95" s="128">
        <f>+'[1]CORREGIDO AMB HOSP SEX'!Q25+'[1]CORREGIDO AMB HOSP SEX'!Q88+'[1]CORREGIDO AMB HOSP SEX'!Q151</f>
        <v>24025092</v>
      </c>
      <c r="G95" s="10">
        <f t="shared" si="4"/>
        <v>0.7965431122791268</v>
      </c>
      <c r="H95" s="15">
        <v>0.19061637344133303</v>
      </c>
      <c r="I95" s="4">
        <f t="shared" si="5"/>
        <v>57781.028735632186</v>
      </c>
      <c r="J95" s="4">
        <f t="shared" si="5"/>
        <v>46025.08045977011</v>
      </c>
    </row>
    <row r="96" spans="1:10" ht="11.25">
      <c r="A96" s="180"/>
      <c r="B96" s="165"/>
      <c r="C96" s="48" t="s">
        <v>55</v>
      </c>
      <c r="D96" s="4">
        <f>+'[1]CORREGIDO AMB HOSP SEX'!O26+'[1]CORREGIDO AMB HOSP SEX'!O89+'[1]CORREGIDO AMB HOSP SEX'!O152</f>
        <v>1977</v>
      </c>
      <c r="E96" s="128">
        <f>+'[1]CORREGIDO AMB HOSP SEX'!P26+'[1]CORREGIDO AMB HOSP SEX'!P89+'[1]CORREGIDO AMB HOSP SEX'!P152</f>
        <v>141797912</v>
      </c>
      <c r="F96" s="128">
        <f>+'[1]CORREGIDO AMB HOSP SEX'!Q26+'[1]CORREGIDO AMB HOSP SEX'!Q89+'[1]CORREGIDO AMB HOSP SEX'!Q152</f>
        <v>105870381</v>
      </c>
      <c r="G96" s="10">
        <f t="shared" si="4"/>
        <v>0.7466286315979039</v>
      </c>
      <c r="H96" s="15">
        <v>1.5208526826856652</v>
      </c>
      <c r="I96" s="4">
        <f t="shared" si="5"/>
        <v>71723.77946383409</v>
      </c>
      <c r="J96" s="4">
        <f t="shared" si="5"/>
        <v>53551.02731411229</v>
      </c>
    </row>
    <row r="97" spans="1:10" ht="11.25">
      <c r="A97" s="180"/>
      <c r="B97" s="165"/>
      <c r="C97" s="48" t="s">
        <v>56</v>
      </c>
      <c r="D97" s="4">
        <f>+'[1]CORREGIDO AMB HOSP SEX'!O27+'[1]CORREGIDO AMB HOSP SEX'!O90+'[1]CORREGIDO AMB HOSP SEX'!O153</f>
        <v>617</v>
      </c>
      <c r="E97" s="128">
        <f>+'[1]CORREGIDO AMB HOSP SEX'!P27+'[1]CORREGIDO AMB HOSP SEX'!P90+'[1]CORREGIDO AMB HOSP SEX'!P153</f>
        <v>205905789</v>
      </c>
      <c r="F97" s="128">
        <f>+'[1]CORREGIDO AMB HOSP SEX'!Q27+'[1]CORREGIDO AMB HOSP SEX'!Q90+'[1]CORREGIDO AMB HOSP SEX'!Q153</f>
        <v>161002930</v>
      </c>
      <c r="G97" s="10">
        <f t="shared" si="4"/>
        <v>0.781925223093169</v>
      </c>
      <c r="H97" s="15">
        <v>0.8257590425299365</v>
      </c>
      <c r="I97" s="4">
        <f t="shared" si="5"/>
        <v>333720.88978930307</v>
      </c>
      <c r="J97" s="4">
        <f t="shared" si="5"/>
        <v>260944.7811993517</v>
      </c>
    </row>
    <row r="98" spans="1:10" ht="11.25">
      <c r="A98" s="180"/>
      <c r="B98" s="165"/>
      <c r="C98" s="48" t="s">
        <v>57</v>
      </c>
      <c r="D98" s="4">
        <f>+'[1]CORREGIDO AMB HOSP SEX'!O28+'[1]CORREGIDO AMB HOSP SEX'!O91+'[1]CORREGIDO AMB HOSP SEX'!O154</f>
        <v>244</v>
      </c>
      <c r="E98" s="128">
        <f>+'[1]CORREGIDO AMB HOSP SEX'!P28+'[1]CORREGIDO AMB HOSP SEX'!P91+'[1]CORREGIDO AMB HOSP SEX'!P154</f>
        <v>21799573</v>
      </c>
      <c r="F98" s="128">
        <f>+'[1]CORREGIDO AMB HOSP SEX'!Q28+'[1]CORREGIDO AMB HOSP SEX'!Q91+'[1]CORREGIDO AMB HOSP SEX'!Q154</f>
        <v>17846125</v>
      </c>
      <c r="G98" s="10">
        <f t="shared" si="4"/>
        <v>0.818645622095442</v>
      </c>
      <c r="H98" s="15">
        <v>0.0891003737925005</v>
      </c>
      <c r="I98" s="4">
        <f t="shared" si="5"/>
        <v>89342.51229508196</v>
      </c>
      <c r="J98" s="4">
        <f t="shared" si="5"/>
        <v>73139.85655737705</v>
      </c>
    </row>
    <row r="99" spans="1:10" ht="11.25">
      <c r="A99" s="180"/>
      <c r="B99" s="166"/>
      <c r="C99" s="120" t="s">
        <v>17</v>
      </c>
      <c r="D99" s="117">
        <f>SUM(D82:D98)</f>
        <v>52195</v>
      </c>
      <c r="E99" s="129">
        <f>SUM(E82:E98)</f>
        <v>1070573605</v>
      </c>
      <c r="F99" s="129">
        <f>SUM(F82:F98)</f>
        <v>812583637</v>
      </c>
      <c r="G99" s="115">
        <f t="shared" si="4"/>
        <v>0.7590170663697616</v>
      </c>
      <c r="H99" s="119">
        <v>19.05981151680149</v>
      </c>
      <c r="I99" s="117">
        <f t="shared" si="5"/>
        <v>20511.037551489608</v>
      </c>
      <c r="J99" s="117">
        <f t="shared" si="5"/>
        <v>15568.22755053166</v>
      </c>
    </row>
    <row r="100" spans="1:10" ht="11.25">
      <c r="A100" s="180"/>
      <c r="B100" s="164" t="s">
        <v>35</v>
      </c>
      <c r="C100" s="48" t="s">
        <v>58</v>
      </c>
      <c r="D100" s="4">
        <f>+'[1]CORREGIDO AMB HOSP SEX'!O30+'[1]CORREGIDO AMB HOSP SEX'!O93+'[1]CORREGIDO AMB HOSP SEX'!O156</f>
        <v>767</v>
      </c>
      <c r="E100" s="128">
        <f>+'[1]CORREGIDO AMB HOSP SEX'!P30+'[1]CORREGIDO AMB HOSP SEX'!P93+'[1]CORREGIDO AMB HOSP SEX'!P156</f>
        <v>440309202</v>
      </c>
      <c r="F100" s="128">
        <f>+'[1]CORREGIDO AMB HOSP SEX'!Q30+'[1]CORREGIDO AMB HOSP SEX'!Q93+'[1]CORREGIDO AMB HOSP SEX'!Q156</f>
        <v>287922611</v>
      </c>
      <c r="G100" s="10">
        <f t="shared" si="4"/>
        <v>0.6539100470582488</v>
      </c>
      <c r="H100" s="15">
        <v>0.2800819127001962</v>
      </c>
      <c r="I100" s="4">
        <f t="shared" si="5"/>
        <v>574066.7561929596</v>
      </c>
      <c r="J100" s="4">
        <f t="shared" si="5"/>
        <v>375388.01955671445</v>
      </c>
    </row>
    <row r="101" spans="1:10" ht="11.25">
      <c r="A101" s="180"/>
      <c r="B101" s="165"/>
      <c r="C101" s="48" t="s">
        <v>49</v>
      </c>
      <c r="D101" s="4">
        <f>+'[1]CORREGIDO AMB HOSP SEX'!O31+'[1]CORREGIDO AMB HOSP SEX'!O94+'[1]CORREGIDO AMB HOSP SEX'!O157</f>
        <v>337</v>
      </c>
      <c r="E101" s="128">
        <f>+'[1]CORREGIDO AMB HOSP SEX'!P31+'[1]CORREGIDO AMB HOSP SEX'!P94+'[1]CORREGIDO AMB HOSP SEX'!P157</f>
        <v>113018554</v>
      </c>
      <c r="F101" s="128">
        <f>+'[1]CORREGIDO AMB HOSP SEX'!Q31+'[1]CORREGIDO AMB HOSP SEX'!Q94+'[1]CORREGIDO AMB HOSP SEX'!Q157</f>
        <v>88553013</v>
      </c>
      <c r="G101" s="10">
        <f t="shared" si="4"/>
        <v>0.7835263314375797</v>
      </c>
      <c r="H101" s="15">
        <v>0.12306076216423226</v>
      </c>
      <c r="I101" s="4">
        <f t="shared" si="5"/>
        <v>335366.62908011867</v>
      </c>
      <c r="J101" s="4">
        <f t="shared" si="5"/>
        <v>262768.58456973295</v>
      </c>
    </row>
    <row r="102" spans="1:10" ht="11.25">
      <c r="A102" s="180"/>
      <c r="B102" s="165"/>
      <c r="C102" s="48" t="s">
        <v>50</v>
      </c>
      <c r="D102" s="4">
        <f>+'[1]CORREGIDO AMB HOSP SEX'!O32+'[1]CORREGIDO AMB HOSP SEX'!O95+'[1]CORREGIDO AMB HOSP SEX'!O158</f>
        <v>1137</v>
      </c>
      <c r="E102" s="128">
        <f>+'[1]CORREGIDO AMB HOSP SEX'!P32+'[1]CORREGIDO AMB HOSP SEX'!P95+'[1]CORREGIDO AMB HOSP SEX'!P158</f>
        <v>211097784</v>
      </c>
      <c r="F102" s="128">
        <f>+'[1]CORREGIDO AMB HOSP SEX'!Q32+'[1]CORREGIDO AMB HOSP SEX'!Q95+'[1]CORREGIDO AMB HOSP SEX'!Q158</f>
        <v>153856746</v>
      </c>
      <c r="G102" s="10">
        <f t="shared" si="4"/>
        <v>0.7288411232208861</v>
      </c>
      <c r="H102" s="15">
        <v>0.4151931352543978</v>
      </c>
      <c r="I102" s="4">
        <f t="shared" si="5"/>
        <v>185662.07915567284</v>
      </c>
      <c r="J102" s="4">
        <f t="shared" si="5"/>
        <v>135318.15831134564</v>
      </c>
    </row>
    <row r="103" spans="1:10" ht="11.25">
      <c r="A103" s="180"/>
      <c r="B103" s="165"/>
      <c r="C103" s="48" t="s">
        <v>59</v>
      </c>
      <c r="D103" s="4">
        <f>+'[1]CORREGIDO AMB HOSP SEX'!O33+'[1]CORREGIDO AMB HOSP SEX'!O96+'[1]CORREGIDO AMB HOSP SEX'!O159</f>
        <v>270</v>
      </c>
      <c r="E103" s="128">
        <f>+'[1]CORREGIDO AMB HOSP SEX'!P33+'[1]CORREGIDO AMB HOSP SEX'!P96+'[1]CORREGIDO AMB HOSP SEX'!P159</f>
        <v>92119404</v>
      </c>
      <c r="F103" s="128">
        <f>+'[1]CORREGIDO AMB HOSP SEX'!Q33+'[1]CORREGIDO AMB HOSP SEX'!Q96+'[1]CORREGIDO AMB HOSP SEX'!Q159</f>
        <v>69249887</v>
      </c>
      <c r="G103" s="10">
        <f t="shared" si="4"/>
        <v>0.7517405019250885</v>
      </c>
      <c r="H103" s="15">
        <v>0.09859467591793088</v>
      </c>
      <c r="I103" s="4">
        <f t="shared" si="5"/>
        <v>341182.97777777776</v>
      </c>
      <c r="J103" s="4">
        <f t="shared" si="5"/>
        <v>256481.06296296295</v>
      </c>
    </row>
    <row r="104" spans="1:10" ht="11.25">
      <c r="A104" s="180"/>
      <c r="B104" s="165"/>
      <c r="C104" s="48" t="s">
        <v>60</v>
      </c>
      <c r="D104" s="4">
        <f>+'[1]CORREGIDO AMB HOSP SEX'!O34+'[1]CORREGIDO AMB HOSP SEX'!O97+'[1]CORREGIDO AMB HOSP SEX'!O160</f>
        <v>445</v>
      </c>
      <c r="E104" s="128">
        <f>+'[1]CORREGIDO AMB HOSP SEX'!P34+'[1]CORREGIDO AMB HOSP SEX'!P97+'[1]CORREGIDO AMB HOSP SEX'!P160</f>
        <v>97288810</v>
      </c>
      <c r="F104" s="128">
        <f>+'[1]CORREGIDO AMB HOSP SEX'!Q34+'[1]CORREGIDO AMB HOSP SEX'!Q97+'[1]CORREGIDO AMB HOSP SEX'!Q160</f>
        <v>68742216</v>
      </c>
      <c r="G104" s="10">
        <f t="shared" si="4"/>
        <v>0.7065788552660887</v>
      </c>
      <c r="H104" s="15">
        <v>0.1624986325314046</v>
      </c>
      <c r="I104" s="4">
        <f t="shared" si="5"/>
        <v>218626.5393258427</v>
      </c>
      <c r="J104" s="4">
        <f t="shared" si="5"/>
        <v>154476.88988764046</v>
      </c>
    </row>
    <row r="105" spans="1:10" ht="11.25">
      <c r="A105" s="180"/>
      <c r="B105" s="165"/>
      <c r="C105" s="48" t="s">
        <v>61</v>
      </c>
      <c r="D105" s="4">
        <f>+'[1]CORREGIDO AMB HOSP SEX'!O35+'[1]CORREGIDO AMB HOSP SEX'!O98+'[1]CORREGIDO AMB HOSP SEX'!O161</f>
        <v>413</v>
      </c>
      <c r="E105" s="128">
        <f>+'[1]CORREGIDO AMB HOSP SEX'!P35+'[1]CORREGIDO AMB HOSP SEX'!P98+'[1]CORREGIDO AMB HOSP SEX'!P161</f>
        <v>31901187</v>
      </c>
      <c r="F105" s="128">
        <f>+'[1]CORREGIDO AMB HOSP SEX'!Q35+'[1]CORREGIDO AMB HOSP SEX'!Q98+'[1]CORREGIDO AMB HOSP SEX'!Q161</f>
        <v>23065742</v>
      </c>
      <c r="G105" s="10">
        <f t="shared" si="4"/>
        <v>0.7230371083057192</v>
      </c>
      <c r="H105" s="15">
        <v>0.15081333760779797</v>
      </c>
      <c r="I105" s="4">
        <f t="shared" si="5"/>
        <v>77242.58353510896</v>
      </c>
      <c r="J105" s="4">
        <f t="shared" si="5"/>
        <v>55849.254237288136</v>
      </c>
    </row>
    <row r="106" spans="1:10" ht="11.25">
      <c r="A106" s="180"/>
      <c r="B106" s="165"/>
      <c r="C106" s="48" t="s">
        <v>62</v>
      </c>
      <c r="D106" s="4">
        <f>+'[1]CORREGIDO AMB HOSP SEX'!O36+'[1]CORREGIDO AMB HOSP SEX'!O99+'[1]CORREGIDO AMB HOSP SEX'!O162</f>
        <v>509</v>
      </c>
      <c r="E106" s="128">
        <f>+'[1]CORREGIDO AMB HOSP SEX'!P36+'[1]CORREGIDO AMB HOSP SEX'!P99+'[1]CORREGIDO AMB HOSP SEX'!P162</f>
        <v>191125444</v>
      </c>
      <c r="F106" s="128">
        <f>+'[1]CORREGIDO AMB HOSP SEX'!Q36+'[1]CORREGIDO AMB HOSP SEX'!Q99+'[1]CORREGIDO AMB HOSP SEX'!Q162</f>
        <v>156000044</v>
      </c>
      <c r="G106" s="10">
        <f t="shared" si="4"/>
        <v>0.816218085541766</v>
      </c>
      <c r="H106" s="15">
        <v>0.18586922237861783</v>
      </c>
      <c r="I106" s="4">
        <f t="shared" si="5"/>
        <v>375492.0314341847</v>
      </c>
      <c r="J106" s="4">
        <f t="shared" si="5"/>
        <v>306483.38703339885</v>
      </c>
    </row>
    <row r="107" spans="1:10" ht="11.25">
      <c r="A107" s="180"/>
      <c r="B107" s="165"/>
      <c r="C107" s="48" t="s">
        <v>63</v>
      </c>
      <c r="D107" s="4">
        <f>+'[1]CORREGIDO AMB HOSP SEX'!O37+'[1]CORREGIDO AMB HOSP SEX'!O100+'[1]CORREGIDO AMB HOSP SEX'!O163</f>
        <v>119</v>
      </c>
      <c r="E107" s="128">
        <f>+'[1]CORREGIDO AMB HOSP SEX'!P37+'[1]CORREGIDO AMB HOSP SEX'!P100+'[1]CORREGIDO AMB HOSP SEX'!P163</f>
        <v>47969031</v>
      </c>
      <c r="F107" s="128">
        <f>+'[1]CORREGIDO AMB HOSP SEX'!Q37+'[1]CORREGIDO AMB HOSP SEX'!Q100+'[1]CORREGIDO AMB HOSP SEX'!Q163</f>
        <v>32727562</v>
      </c>
      <c r="G107" s="10">
        <f t="shared" si="4"/>
        <v>0.6822643967938398</v>
      </c>
      <c r="H107" s="15">
        <v>0.04345469049716213</v>
      </c>
      <c r="I107" s="4">
        <f t="shared" si="5"/>
        <v>403101.1008403361</v>
      </c>
      <c r="J107" s="4">
        <f t="shared" si="5"/>
        <v>275021.5294117647</v>
      </c>
    </row>
    <row r="108" spans="1:10" ht="11.25">
      <c r="A108" s="180"/>
      <c r="B108" s="165"/>
      <c r="C108" s="48" t="s">
        <v>64</v>
      </c>
      <c r="D108" s="4">
        <f>+'[1]CORREGIDO AMB HOSP SEX'!O38+'[1]CORREGIDO AMB HOSP SEX'!O101+'[1]CORREGIDO AMB HOSP SEX'!O164</f>
        <v>2548</v>
      </c>
      <c r="E108" s="128">
        <f>+'[1]CORREGIDO AMB HOSP SEX'!P38+'[1]CORREGIDO AMB HOSP SEX'!P101+'[1]CORREGIDO AMB HOSP SEX'!P164</f>
        <v>916187934</v>
      </c>
      <c r="F108" s="128">
        <f>+'[1]CORREGIDO AMB HOSP SEX'!Q38+'[1]CORREGIDO AMB HOSP SEX'!Q101+'[1]CORREGIDO AMB HOSP SEX'!Q164</f>
        <v>682703812</v>
      </c>
      <c r="G108" s="10">
        <f t="shared" si="4"/>
        <v>0.7451569559744934</v>
      </c>
      <c r="H108" s="15">
        <v>0.9304416082921774</v>
      </c>
      <c r="I108" s="4">
        <f t="shared" si="5"/>
        <v>359571.4026687598</v>
      </c>
      <c r="J108" s="4">
        <f t="shared" si="5"/>
        <v>267937.13186813187</v>
      </c>
    </row>
    <row r="109" spans="1:10" ht="11.25">
      <c r="A109" s="180"/>
      <c r="B109" s="165"/>
      <c r="C109" s="48" t="s">
        <v>65</v>
      </c>
      <c r="D109" s="4">
        <f>+'[1]CORREGIDO AMB HOSP SEX'!O39+'[1]CORREGIDO AMB HOSP SEX'!O102+'[1]CORREGIDO AMB HOSP SEX'!O165</f>
        <v>260</v>
      </c>
      <c r="E109" s="128">
        <f>+'[1]CORREGIDO AMB HOSP SEX'!P39+'[1]CORREGIDO AMB HOSP SEX'!P102+'[1]CORREGIDO AMB HOSP SEX'!P165</f>
        <v>56447933</v>
      </c>
      <c r="F109" s="128">
        <f>+'[1]CORREGIDO AMB HOSP SEX'!Q39+'[1]CORREGIDO AMB HOSP SEX'!Q102+'[1]CORREGIDO AMB HOSP SEX'!Q165</f>
        <v>39770838</v>
      </c>
      <c r="G109" s="10">
        <f t="shared" si="4"/>
        <v>0.7045579153447479</v>
      </c>
      <c r="H109" s="15">
        <v>0.0949430212543038</v>
      </c>
      <c r="I109" s="4">
        <f t="shared" si="5"/>
        <v>217107.4346153846</v>
      </c>
      <c r="J109" s="4">
        <f t="shared" si="5"/>
        <v>152964.76153846155</v>
      </c>
    </row>
    <row r="110" spans="1:10" ht="11.25">
      <c r="A110" s="180"/>
      <c r="B110" s="165"/>
      <c r="C110" s="48" t="s">
        <v>66</v>
      </c>
      <c r="D110" s="4">
        <f>+'[1]CORREGIDO AMB HOSP SEX'!O40+'[1]CORREGIDO AMB HOSP SEX'!O103+'[1]CORREGIDO AMB HOSP SEX'!O166</f>
        <v>1229</v>
      </c>
      <c r="E110" s="128">
        <f>+'[1]CORREGIDO AMB HOSP SEX'!P40+'[1]CORREGIDO AMB HOSP SEX'!P103+'[1]CORREGIDO AMB HOSP SEX'!P166</f>
        <v>351841997</v>
      </c>
      <c r="F110" s="128">
        <f>+'[1]CORREGIDO AMB HOSP SEX'!Q40+'[1]CORREGIDO AMB HOSP SEX'!Q103+'[1]CORREGIDO AMB HOSP SEX'!Q166</f>
        <v>279287547</v>
      </c>
      <c r="G110" s="10">
        <f t="shared" si="4"/>
        <v>0.7937868400627569</v>
      </c>
      <c r="H110" s="15">
        <v>0.44878835815976686</v>
      </c>
      <c r="I110" s="4">
        <f t="shared" si="5"/>
        <v>286283.1545972335</v>
      </c>
      <c r="J110" s="4">
        <f t="shared" si="5"/>
        <v>227247.8006509357</v>
      </c>
    </row>
    <row r="111" spans="1:10" ht="11.25">
      <c r="A111" s="180"/>
      <c r="B111" s="165"/>
      <c r="C111" s="48" t="s">
        <v>67</v>
      </c>
      <c r="D111" s="4">
        <f>+'[1]CORREGIDO AMB HOSP SEX'!O41+'[1]CORREGIDO AMB HOSP SEX'!O104+'[1]CORREGIDO AMB HOSP SEX'!O167</f>
        <v>217</v>
      </c>
      <c r="E111" s="128">
        <f>+'[1]CORREGIDO AMB HOSP SEX'!P41+'[1]CORREGIDO AMB HOSP SEX'!P104+'[1]CORREGIDO AMB HOSP SEX'!P167</f>
        <v>46972041</v>
      </c>
      <c r="F111" s="128">
        <f>+'[1]CORREGIDO AMB HOSP SEX'!Q41+'[1]CORREGIDO AMB HOSP SEX'!Q104+'[1]CORREGIDO AMB HOSP SEX'!Q167</f>
        <v>35978667</v>
      </c>
      <c r="G111" s="10">
        <f t="shared" si="4"/>
        <v>0.7659592011341385</v>
      </c>
      <c r="H111" s="15">
        <v>0.07924090620070742</v>
      </c>
      <c r="I111" s="4">
        <f t="shared" si="5"/>
        <v>216461.01843317974</v>
      </c>
      <c r="J111" s="4">
        <f t="shared" si="5"/>
        <v>165800.30875576037</v>
      </c>
    </row>
    <row r="112" spans="1:10" ht="11.25">
      <c r="A112" s="180"/>
      <c r="B112" s="165"/>
      <c r="C112" s="48" t="s">
        <v>68</v>
      </c>
      <c r="D112" s="4">
        <f>+'[1]CORREGIDO AMB HOSP SEX'!O42+'[1]CORREGIDO AMB HOSP SEX'!O105+'[1]CORREGIDO AMB HOSP SEX'!O168</f>
        <v>973</v>
      </c>
      <c r="E112" s="128">
        <f>+'[1]CORREGIDO AMB HOSP SEX'!P42+'[1]CORREGIDO AMB HOSP SEX'!P105+'[1]CORREGIDO AMB HOSP SEX'!P168</f>
        <v>310663830</v>
      </c>
      <c r="F112" s="128">
        <f>+'[1]CORREGIDO AMB HOSP SEX'!Q42+'[1]CORREGIDO AMB HOSP SEX'!Q105+'[1]CORREGIDO AMB HOSP SEX'!Q168</f>
        <v>241340300</v>
      </c>
      <c r="G112" s="10">
        <f t="shared" si="4"/>
        <v>0.7768535526005715</v>
      </c>
      <c r="H112" s="15">
        <v>0.7485026101432233</v>
      </c>
      <c r="I112" s="4">
        <f t="shared" si="5"/>
        <v>319284.51181911613</v>
      </c>
      <c r="J112" s="4">
        <f t="shared" si="5"/>
        <v>248037.30729701952</v>
      </c>
    </row>
    <row r="113" spans="1:10" ht="11.25">
      <c r="A113" s="180"/>
      <c r="B113" s="165"/>
      <c r="C113" s="48" t="s">
        <v>69</v>
      </c>
      <c r="D113" s="4">
        <f>+'[1]CORREGIDO AMB HOSP SEX'!O43+'[1]CORREGIDO AMB HOSP SEX'!O106+'[1]CORREGIDO AMB HOSP SEX'!O169</f>
        <v>513</v>
      </c>
      <c r="E113" s="128">
        <f>+'[1]CORREGIDO AMB HOSP SEX'!P43+'[1]CORREGIDO AMB HOSP SEX'!P106+'[1]CORREGIDO AMB HOSP SEX'!P169</f>
        <v>83814481</v>
      </c>
      <c r="F113" s="128">
        <f>+'[1]CORREGIDO AMB HOSP SEX'!Q43+'[1]CORREGIDO AMB HOSP SEX'!Q106+'[1]CORREGIDO AMB HOSP SEX'!Q169</f>
        <v>60216752</v>
      </c>
      <c r="G113" s="10">
        <f t="shared" si="4"/>
        <v>0.7184528411027207</v>
      </c>
      <c r="H113" s="15">
        <v>0.3946370390580406</v>
      </c>
      <c r="I113" s="4">
        <f t="shared" si="5"/>
        <v>163381.05458089669</v>
      </c>
      <c r="J113" s="4">
        <f t="shared" si="5"/>
        <v>117381.5828460039</v>
      </c>
    </row>
    <row r="114" spans="1:10" ht="11.25">
      <c r="A114" s="180"/>
      <c r="B114" s="165"/>
      <c r="C114" s="48" t="s">
        <v>70</v>
      </c>
      <c r="D114" s="4">
        <f>+'[1]CORREGIDO AMB HOSP SEX'!O44+'[1]CORREGIDO AMB HOSP SEX'!O107+'[1]CORREGIDO AMB HOSP SEX'!O170</f>
        <v>1286</v>
      </c>
      <c r="E114" s="128">
        <f>+'[1]CORREGIDO AMB HOSP SEX'!P44+'[1]CORREGIDO AMB HOSP SEX'!P107+'[1]CORREGIDO AMB HOSP SEX'!P170</f>
        <v>530801271</v>
      </c>
      <c r="F114" s="128">
        <f>+'[1]CORREGIDO AMB HOSP SEX'!Q44+'[1]CORREGIDO AMB HOSP SEX'!Q107+'[1]CORREGIDO AMB HOSP SEX'!Q170</f>
        <v>396395422</v>
      </c>
      <c r="G114" s="10">
        <f t="shared" si="4"/>
        <v>0.7467868742160566</v>
      </c>
      <c r="H114" s="15">
        <v>1.7211120400218773</v>
      </c>
      <c r="I114" s="4">
        <f t="shared" si="5"/>
        <v>412753.7099533437</v>
      </c>
      <c r="J114" s="4">
        <f t="shared" si="5"/>
        <v>308239.0528771384</v>
      </c>
    </row>
    <row r="115" spans="1:10" ht="11.25">
      <c r="A115" s="180"/>
      <c r="B115" s="165"/>
      <c r="C115" s="48" t="s">
        <v>71</v>
      </c>
      <c r="D115" s="4">
        <f>+'[1]CORREGIDO AMB HOSP SEX'!O45+'[1]CORREGIDO AMB HOSP SEX'!O108+'[1]CORREGIDO AMB HOSP SEX'!O171</f>
        <v>2224</v>
      </c>
      <c r="E115" s="128">
        <f>+'[1]CORREGIDO AMB HOSP SEX'!P45+'[1]CORREGIDO AMB HOSP SEX'!P108+'[1]CORREGIDO AMB HOSP SEX'!P171</f>
        <v>506062917</v>
      </c>
      <c r="F115" s="128">
        <f>+'[1]CORREGIDO AMB HOSP SEX'!Q45+'[1]CORREGIDO AMB HOSP SEX'!Q108+'[1]CORREGIDO AMB HOSP SEX'!Q171</f>
        <v>387342699</v>
      </c>
      <c r="G115" s="10">
        <f t="shared" si="4"/>
        <v>0.7654042333238181</v>
      </c>
      <c r="H115" s="15">
        <v>0.8121279971906603</v>
      </c>
      <c r="I115" s="4">
        <f t="shared" si="5"/>
        <v>227546.2756294964</v>
      </c>
      <c r="J115" s="4">
        <f t="shared" si="5"/>
        <v>174164.8826438849</v>
      </c>
    </row>
    <row r="116" spans="1:10" ht="11.25">
      <c r="A116" s="180"/>
      <c r="B116" s="166"/>
      <c r="C116" s="120" t="s">
        <v>17</v>
      </c>
      <c r="D116" s="117">
        <f>SUM(D100:D115)</f>
        <v>13247</v>
      </c>
      <c r="E116" s="129">
        <f>SUM(E100:E115)</f>
        <v>4027621820</v>
      </c>
      <c r="F116" s="129">
        <f>SUM(F100:F115)</f>
        <v>3003153858</v>
      </c>
      <c r="G116" s="115">
        <f t="shared" si="4"/>
        <v>0.7456394845929204</v>
      </c>
      <c r="H116" s="119">
        <v>4.837346932906779</v>
      </c>
      <c r="I116" s="117">
        <f t="shared" si="5"/>
        <v>304040.29742583225</v>
      </c>
      <c r="J116" s="117">
        <f t="shared" si="5"/>
        <v>226704.4506680758</v>
      </c>
    </row>
    <row r="117" spans="1:10" ht="11.25">
      <c r="A117" s="180"/>
      <c r="B117" s="164" t="s">
        <v>36</v>
      </c>
      <c r="C117" s="123" t="s">
        <v>124</v>
      </c>
      <c r="D117" s="14">
        <f>+'[1]CORREGIDO AMB HOSP SEX'!O47+'[1]CORREGIDO AMB HOSP SEX'!O110+'[1]CORREGIDO AMB HOSP SEX'!O173</f>
        <v>314</v>
      </c>
      <c r="E117" s="131">
        <f>+'[1]CORREGIDO AMB HOSP SEX'!P47+'[1]CORREGIDO AMB HOSP SEX'!P110+'[1]CORREGIDO AMB HOSP SEX'!P173</f>
        <v>31315196</v>
      </c>
      <c r="F117" s="131">
        <f>+'[1]CORREGIDO AMB HOSP SEX'!Q47+'[1]CORREGIDO AMB HOSP SEX'!Q110+'[1]CORREGIDO AMB HOSP SEX'!Q173</f>
        <v>20120813</v>
      </c>
      <c r="G117" s="10">
        <f aca="true" t="shared" si="6" ref="G117:G124">IF(F117=0,0,+F117/E117)</f>
        <v>0.6425255329712769</v>
      </c>
      <c r="H117" s="15">
        <v>0.11466195643789</v>
      </c>
      <c r="I117" s="4">
        <f t="shared" si="5"/>
        <v>99729.92356687898</v>
      </c>
      <c r="J117" s="4">
        <f t="shared" si="5"/>
        <v>64079.02229299363</v>
      </c>
    </row>
    <row r="118" spans="1:10" ht="11.25">
      <c r="A118" s="180"/>
      <c r="B118" s="165"/>
      <c r="C118" s="48" t="s">
        <v>72</v>
      </c>
      <c r="D118" s="4">
        <f>+'[1]CORREGIDO AMB HOSP SEX'!O48+'[1]CORREGIDO AMB HOSP SEX'!O111+'[1]CORREGIDO AMB HOSP SEX'!O174</f>
        <v>81595</v>
      </c>
      <c r="E118" s="128">
        <f>+'[1]CORREGIDO AMB HOSP SEX'!P48+'[1]CORREGIDO AMB HOSP SEX'!P111+'[1]CORREGIDO AMB HOSP SEX'!P174</f>
        <v>6385732064</v>
      </c>
      <c r="F118" s="128">
        <f>+'[1]CORREGIDO AMB HOSP SEX'!Q48+'[1]CORREGIDO AMB HOSP SEX'!Q111+'[1]CORREGIDO AMB HOSP SEX'!Q174</f>
        <v>5388502937</v>
      </c>
      <c r="G118" s="10">
        <f t="shared" si="6"/>
        <v>0.8438347996744262</v>
      </c>
      <c r="H118" s="15">
        <v>29.795676227865073</v>
      </c>
      <c r="I118" s="4">
        <f t="shared" si="5"/>
        <v>78261.3158159201</v>
      </c>
      <c r="J118" s="4">
        <f t="shared" si="5"/>
        <v>66039.62175378393</v>
      </c>
    </row>
    <row r="119" spans="1:10" ht="11.25">
      <c r="A119" s="180"/>
      <c r="B119" s="165"/>
      <c r="C119" s="48" t="s">
        <v>73</v>
      </c>
      <c r="D119" s="4">
        <f>+'[1]CORREGIDO AMB HOSP SEX'!O49+'[1]CORREGIDO AMB HOSP SEX'!O112+'[1]CORREGIDO AMB HOSP SEX'!O175</f>
        <v>20802</v>
      </c>
      <c r="E119" s="128">
        <f>+'[1]CORREGIDO AMB HOSP SEX'!P49+'[1]CORREGIDO AMB HOSP SEX'!P112+'[1]CORREGIDO AMB HOSP SEX'!P175</f>
        <v>3071648022</v>
      </c>
      <c r="F119" s="128">
        <f>+'[1]CORREGIDO AMB HOSP SEX'!Q49+'[1]CORREGIDO AMB HOSP SEX'!Q112+'[1]CORREGIDO AMB HOSP SEX'!Q175</f>
        <v>2604668665</v>
      </c>
      <c r="G119" s="10">
        <f t="shared" si="6"/>
        <v>0.8479710716672733</v>
      </c>
      <c r="H119" s="15">
        <v>7.59617203127703</v>
      </c>
      <c r="I119" s="4">
        <f t="shared" si="5"/>
        <v>147661.18748197288</v>
      </c>
      <c r="J119" s="4">
        <f t="shared" si="5"/>
        <v>125212.4153927507</v>
      </c>
    </row>
    <row r="120" spans="1:10" ht="11.25">
      <c r="A120" s="180"/>
      <c r="B120" s="165"/>
      <c r="C120" s="48" t="s">
        <v>74</v>
      </c>
      <c r="D120" s="4">
        <f>+'[1]CORREGIDO AMB HOSP SEX'!O50+'[1]CORREGIDO AMB HOSP SEX'!O113+'[1]CORREGIDO AMB HOSP SEX'!O176</f>
        <v>2639</v>
      </c>
      <c r="E120" s="128">
        <f>+'[1]CORREGIDO AMB HOSP SEX'!P50+'[1]CORREGIDO AMB HOSP SEX'!P113+'[1]CORREGIDO AMB HOSP SEX'!P176</f>
        <v>595862717</v>
      </c>
      <c r="F120" s="128">
        <f>+'[1]CORREGIDO AMB HOSP SEX'!Q50+'[1]CORREGIDO AMB HOSP SEX'!Q113+'[1]CORREGIDO AMB HOSP SEX'!Q176</f>
        <v>307344456</v>
      </c>
      <c r="G120" s="10">
        <f t="shared" si="6"/>
        <v>0.5157974265404492</v>
      </c>
      <c r="H120" s="15">
        <v>0.9636716657311837</v>
      </c>
      <c r="I120" s="4">
        <f t="shared" si="5"/>
        <v>225791.1015536188</v>
      </c>
      <c r="J120" s="4">
        <f t="shared" si="5"/>
        <v>116462.4691170898</v>
      </c>
    </row>
    <row r="121" spans="1:10" ht="11.25">
      <c r="A121" s="180"/>
      <c r="B121" s="165"/>
      <c r="C121" s="48" t="s">
        <v>75</v>
      </c>
      <c r="D121" s="4">
        <f>+'[1]CORREGIDO AMB HOSP SEX'!O51+'[1]CORREGIDO AMB HOSP SEX'!O114+'[1]CORREGIDO AMB HOSP SEX'!O177</f>
        <v>0</v>
      </c>
      <c r="E121" s="128">
        <f>+'[1]CORREGIDO AMB HOSP SEX'!P51+'[1]CORREGIDO AMB HOSP SEX'!P114+'[1]CORREGIDO AMB HOSP SEX'!P177</f>
        <v>0</v>
      </c>
      <c r="F121" s="128">
        <f>+'[1]CORREGIDO AMB HOSP SEX'!Q51+'[1]CORREGIDO AMB HOSP SEX'!Q114+'[1]CORREGIDO AMB HOSP SEX'!Q177</f>
        <v>0</v>
      </c>
      <c r="G121" s="10">
        <f t="shared" si="6"/>
        <v>0</v>
      </c>
      <c r="H121" s="15">
        <v>0</v>
      </c>
      <c r="I121" s="4">
        <f>IF(D121=0,0,+E121/$D121)</f>
        <v>0</v>
      </c>
      <c r="J121" s="4">
        <f>IF(E121=0,0,+F121/$D121)</f>
        <v>0</v>
      </c>
    </row>
    <row r="122" spans="1:10" ht="11.25">
      <c r="A122" s="180"/>
      <c r="B122" s="165"/>
      <c r="C122" s="48" t="s">
        <v>76</v>
      </c>
      <c r="D122" s="4">
        <f>+'[1]CORREGIDO AMB HOSP SEX'!O52+'[1]CORREGIDO AMB HOSP SEX'!O115+'[1]CORREGIDO AMB HOSP SEX'!O178</f>
        <v>0</v>
      </c>
      <c r="E122" s="128">
        <f>+'[1]CORREGIDO AMB HOSP SEX'!P52+'[1]CORREGIDO AMB HOSP SEX'!P115+'[1]CORREGIDO AMB HOSP SEX'!P178</f>
        <v>0</v>
      </c>
      <c r="F122" s="128">
        <f>+'[1]CORREGIDO AMB HOSP SEX'!Q52+'[1]CORREGIDO AMB HOSP SEX'!Q115+'[1]CORREGIDO AMB HOSP SEX'!Q178</f>
        <v>0</v>
      </c>
      <c r="G122" s="10">
        <f t="shared" si="6"/>
        <v>0</v>
      </c>
      <c r="H122" s="15">
        <v>0</v>
      </c>
      <c r="I122" s="4">
        <f>IF(D122=0,0,+E122/$D122)</f>
        <v>0</v>
      </c>
      <c r="J122" s="4">
        <f>IF(E122=0,0,+F122/$D122)</f>
        <v>0</v>
      </c>
    </row>
    <row r="123" spans="1:10" ht="11.25">
      <c r="A123" s="180"/>
      <c r="B123" s="165"/>
      <c r="C123" s="48" t="s">
        <v>77</v>
      </c>
      <c r="D123" s="4">
        <f>+'[1]CORREGIDO AMB HOSP SEX'!O53+'[1]CORREGIDO AMB HOSP SEX'!O116+'[1]CORREGIDO AMB HOSP SEX'!O179</f>
        <v>1064</v>
      </c>
      <c r="E123" s="128">
        <f>+'[1]CORREGIDO AMB HOSP SEX'!P53+'[1]CORREGIDO AMB HOSP SEX'!P116+'[1]CORREGIDO AMB HOSP SEX'!P179</f>
        <v>65461882</v>
      </c>
      <c r="F123" s="128">
        <f>+'[1]CORREGIDO AMB HOSP SEX'!Q53+'[1]CORREGIDO AMB HOSP SEX'!Q116+'[1]CORREGIDO AMB HOSP SEX'!Q179</f>
        <v>25628339</v>
      </c>
      <c r="G123" s="10">
        <f t="shared" si="6"/>
        <v>0.39150018632217143</v>
      </c>
      <c r="H123" s="15">
        <v>0.3885360562099202</v>
      </c>
      <c r="I123" s="4">
        <f t="shared" si="5"/>
        <v>61524.325187969924</v>
      </c>
      <c r="J123" s="4">
        <f t="shared" si="5"/>
        <v>24086.78477443609</v>
      </c>
    </row>
    <row r="124" spans="1:10" ht="11.25">
      <c r="A124" s="180"/>
      <c r="B124" s="165"/>
      <c r="C124" s="48" t="s">
        <v>97</v>
      </c>
      <c r="D124" s="4">
        <f>+'[1]CORREGIDO AMB HOSP SEX'!O54+'[1]CORREGIDO AMB HOSP SEX'!O117+'[1]CORREGIDO AMB HOSP SEX'!O180</f>
        <v>2</v>
      </c>
      <c r="E124" s="128">
        <f>+'[1]CORREGIDO AMB HOSP SEX'!P54+'[1]CORREGIDO AMB HOSP SEX'!P117+'[1]CORREGIDO AMB HOSP SEX'!P180</f>
        <v>37500</v>
      </c>
      <c r="F124" s="128">
        <f>+'[1]CORREGIDO AMB HOSP SEX'!Q54+'[1]CORREGIDO AMB HOSP SEX'!Q117+'[1]CORREGIDO AMB HOSP SEX'!Q180</f>
        <v>31563</v>
      </c>
      <c r="G124" s="10">
        <f t="shared" si="6"/>
        <v>0.84168</v>
      </c>
      <c r="H124" s="15">
        <v>0.0007303309327254139</v>
      </c>
      <c r="I124" s="4">
        <f t="shared" si="5"/>
        <v>18750</v>
      </c>
      <c r="J124" s="4">
        <f t="shared" si="5"/>
        <v>15781.5</v>
      </c>
    </row>
    <row r="125" spans="1:10" ht="11.25">
      <c r="A125" s="180"/>
      <c r="B125" s="166"/>
      <c r="C125" s="120" t="s">
        <v>17</v>
      </c>
      <c r="D125" s="117">
        <f>SUM(D117:D124)</f>
        <v>106416</v>
      </c>
      <c r="E125" s="129">
        <f>SUM(E117:E124)</f>
        <v>10150057381</v>
      </c>
      <c r="F125" s="129">
        <f>SUM(F117:F124)</f>
        <v>8346296773</v>
      </c>
      <c r="G125" s="115">
        <f>+F125/E125</f>
        <v>0.822290599915575</v>
      </c>
      <c r="H125" s="119">
        <v>38.859448268453825</v>
      </c>
      <c r="I125" s="117">
        <f t="shared" si="5"/>
        <v>95380.93313975343</v>
      </c>
      <c r="J125" s="117">
        <f t="shared" si="5"/>
        <v>78430.8447319952</v>
      </c>
    </row>
    <row r="126" spans="1:10" ht="11.25">
      <c r="A126" s="180"/>
      <c r="B126" s="164" t="s">
        <v>215</v>
      </c>
      <c r="C126" s="123" t="s">
        <v>210</v>
      </c>
      <c r="D126" s="14">
        <f>+'[1]CORREGIDO AMB HOSP SEX'!O56+'[1]CORREGIDO AMB HOSP SEX'!O119+'[1]CORREGIDO AMB HOSP SEX'!O182</f>
        <v>3127</v>
      </c>
      <c r="E126" s="131">
        <f>+'[1]CORREGIDO AMB HOSP SEX'!P56+'[1]CORREGIDO AMB HOSP SEX'!P119+'[1]CORREGIDO AMB HOSP SEX'!P182</f>
        <v>162948478</v>
      </c>
      <c r="F126" s="131">
        <f>+'[1]CORREGIDO AMB HOSP SEX'!Q56+'[1]CORREGIDO AMB HOSP SEX'!Q119+'[1]CORREGIDO AMB HOSP SEX'!Q182</f>
        <v>160449395</v>
      </c>
      <c r="G126" s="32">
        <f aca="true" t="shared" si="7" ref="G126:G132">+F126/E126</f>
        <v>0.984663354756833</v>
      </c>
      <c r="H126" s="33">
        <v>1.1418724133161846</v>
      </c>
      <c r="I126" s="14">
        <f>+E126/$D126</f>
        <v>52110.16245602814</v>
      </c>
      <c r="J126" s="14">
        <f>+F126/$D126</f>
        <v>51310.96738087624</v>
      </c>
    </row>
    <row r="127" spans="1:10" ht="11.25">
      <c r="A127" s="180"/>
      <c r="B127" s="165"/>
      <c r="C127" s="48" t="s">
        <v>213</v>
      </c>
      <c r="D127" s="4">
        <f>+'[1]CORREGIDO AMB HOSP SEX'!O57+'[1]CORREGIDO AMB HOSP SEX'!O120+'[1]CORREGIDO AMB HOSP SEX'!O183</f>
        <v>15348</v>
      </c>
      <c r="E127" s="128">
        <f>+'[1]CORREGIDO AMB HOSP SEX'!P57+'[1]CORREGIDO AMB HOSP SEX'!P120+'[1]CORREGIDO AMB HOSP SEX'!P183</f>
        <v>1383361473</v>
      </c>
      <c r="F127" s="128">
        <f>+'[1]CORREGIDO AMB HOSP SEX'!Q57+'[1]CORREGIDO AMB HOSP SEX'!Q120+'[1]CORREGIDO AMB HOSP SEX'!Q183</f>
        <v>900024919</v>
      </c>
      <c r="G127" s="10">
        <f t="shared" si="7"/>
        <v>0.6506071887690918</v>
      </c>
      <c r="H127" s="15">
        <v>5.604559577734826</v>
      </c>
      <c r="I127" s="4">
        <f aca="true" t="shared" si="8" ref="I127:J134">+E127/$D127</f>
        <v>90133.01231430806</v>
      </c>
      <c r="J127" s="4">
        <f t="shared" si="8"/>
        <v>58641.1857571019</v>
      </c>
    </row>
    <row r="128" spans="1:10" ht="11.25" customHeight="1">
      <c r="A128" s="180"/>
      <c r="B128" s="168"/>
      <c r="C128" s="48" t="s">
        <v>121</v>
      </c>
      <c r="D128" s="4">
        <f>+'[1]CORREGIDO AMB HOSP SEX'!O58+'[1]CORREGIDO AMB HOSP SEX'!O121+'[1]CORREGIDO AMB HOSP SEX'!O184</f>
        <v>17371</v>
      </c>
      <c r="E128" s="128">
        <f>+'[1]CORREGIDO AMB HOSP SEX'!P58+'[1]CORREGIDO AMB HOSP SEX'!P121+'[1]CORREGIDO AMB HOSP SEX'!P184</f>
        <v>2186556187</v>
      </c>
      <c r="F128" s="128">
        <f>+'[1]CORREGIDO AMB HOSP SEX'!Q58+'[1]CORREGIDO AMB HOSP SEX'!Q121+'[1]CORREGIDO AMB HOSP SEX'!Q184</f>
        <v>1709473515</v>
      </c>
      <c r="G128" s="10">
        <f t="shared" si="7"/>
        <v>0.7818109249437732</v>
      </c>
      <c r="H128" s="15">
        <v>6.343289316186582</v>
      </c>
      <c r="I128" s="4">
        <f t="shared" si="8"/>
        <v>125873.93857578724</v>
      </c>
      <c r="J128" s="4">
        <f t="shared" si="8"/>
        <v>98409.62034425192</v>
      </c>
    </row>
    <row r="129" spans="1:10" ht="11.25" customHeight="1">
      <c r="A129" s="180"/>
      <c r="B129" s="168"/>
      <c r="C129" s="48" t="s">
        <v>78</v>
      </c>
      <c r="D129" s="4">
        <f>+'[1]CORREGIDO AMB HOSP SEX'!O59+'[1]CORREGIDO AMB HOSP SEX'!O122+'[1]CORREGIDO AMB HOSP SEX'!O185</f>
        <v>4</v>
      </c>
      <c r="E129" s="128">
        <f>+'[1]CORREGIDO AMB HOSP SEX'!P59+'[1]CORREGIDO AMB HOSP SEX'!P122+'[1]CORREGIDO AMB HOSP SEX'!P185</f>
        <v>53160</v>
      </c>
      <c r="F129" s="128">
        <f>+'[1]CORREGIDO AMB HOSP SEX'!Q59+'[1]CORREGIDO AMB HOSP SEX'!Q122+'[1]CORREGIDO AMB HOSP SEX'!Q185</f>
        <v>43674</v>
      </c>
      <c r="G129" s="10">
        <f t="shared" si="7"/>
        <v>0.8215575620767495</v>
      </c>
      <c r="H129" s="15">
        <v>0.0014606618654508278</v>
      </c>
      <c r="I129" s="4">
        <f t="shared" si="8"/>
        <v>13290</v>
      </c>
      <c r="J129" s="4">
        <f t="shared" si="8"/>
        <v>10918.5</v>
      </c>
    </row>
    <row r="130" spans="1:10" ht="11.25" customHeight="1">
      <c r="A130" s="180"/>
      <c r="B130" s="168"/>
      <c r="C130" s="48" t="s">
        <v>211</v>
      </c>
      <c r="D130" s="4">
        <f>+'[1]CORREGIDO AMB HOSP SEX'!O60+'[1]CORREGIDO AMB HOSP SEX'!O123+'[1]CORREGIDO AMB HOSP SEX'!O186</f>
        <v>254</v>
      </c>
      <c r="E130" s="128">
        <f>+'[1]CORREGIDO AMB HOSP SEX'!P60+'[1]CORREGIDO AMB HOSP SEX'!P123+'[1]CORREGIDO AMB HOSP SEX'!P186</f>
        <v>213067119</v>
      </c>
      <c r="F130" s="128">
        <f>+'[1]CORREGIDO AMB HOSP SEX'!Q60+'[1]CORREGIDO AMB HOSP SEX'!Q123+'[1]CORREGIDO AMB HOSP SEX'!Q186</f>
        <v>49928368</v>
      </c>
      <c r="G130" s="10">
        <f t="shared" si="7"/>
        <v>0.23433164269706017</v>
      </c>
      <c r="H130" s="15">
        <v>0.09275202845612757</v>
      </c>
      <c r="I130" s="4">
        <f t="shared" si="8"/>
        <v>838846.9251968504</v>
      </c>
      <c r="J130" s="4">
        <f t="shared" si="8"/>
        <v>196568.3779527559</v>
      </c>
    </row>
    <row r="131" spans="1:10" ht="11.25" customHeight="1">
      <c r="A131" s="180"/>
      <c r="B131" s="168"/>
      <c r="C131" s="48" t="s">
        <v>212</v>
      </c>
      <c r="D131" s="4">
        <f>+'[1]CORREGIDO AMB HOSP SEX'!O61+'[1]CORREGIDO AMB HOSP SEX'!O124+'[1]CORREGIDO AMB HOSP SEX'!O187</f>
        <v>6</v>
      </c>
      <c r="E131" s="128">
        <f>+'[1]CORREGIDO AMB HOSP SEX'!P61+'[1]CORREGIDO AMB HOSP SEX'!P124+'[1]CORREGIDO AMB HOSP SEX'!P187</f>
        <v>1601272</v>
      </c>
      <c r="F131" s="128">
        <f>+'[1]CORREGIDO AMB HOSP SEX'!Q61+'[1]CORREGIDO AMB HOSP SEX'!Q124+'[1]CORREGIDO AMB HOSP SEX'!Q187</f>
        <v>1601272</v>
      </c>
      <c r="G131" s="10">
        <f t="shared" si="7"/>
        <v>1</v>
      </c>
      <c r="H131" s="15">
        <v>0.002190992798176242</v>
      </c>
      <c r="I131" s="4">
        <f t="shared" si="8"/>
        <v>266878.6666666667</v>
      </c>
      <c r="J131" s="4">
        <f t="shared" si="8"/>
        <v>266878.6666666667</v>
      </c>
    </row>
    <row r="132" spans="1:10" ht="11.25" customHeight="1">
      <c r="A132" s="180"/>
      <c r="B132" s="173"/>
      <c r="C132" s="120" t="s">
        <v>17</v>
      </c>
      <c r="D132" s="117">
        <f>SUM(D126:D131)</f>
        <v>36110</v>
      </c>
      <c r="E132" s="129">
        <f>SUM(E126:E131)</f>
        <v>3947587689</v>
      </c>
      <c r="F132" s="129">
        <f>SUM(F126:F131)</f>
        <v>2821521143</v>
      </c>
      <c r="G132" s="115">
        <f t="shared" si="7"/>
        <v>0.7147456536208688</v>
      </c>
      <c r="H132" s="116">
        <v>13.18612499035735</v>
      </c>
      <c r="I132" s="117">
        <f t="shared" si="8"/>
        <v>109321.1766546663</v>
      </c>
      <c r="J132" s="117">
        <f t="shared" si="8"/>
        <v>78136.83586264192</v>
      </c>
    </row>
    <row r="133" spans="1:10" ht="11.25">
      <c r="A133" s="180"/>
      <c r="B133" s="171" t="s">
        <v>19</v>
      </c>
      <c r="C133" s="171"/>
      <c r="D133" s="14">
        <f>+'[1]CORREGIDO AMB HOSP SEX'!O65+'[1]CORREGIDO AMB HOSP SEX'!O128+'[1]CORREGIDO AMB HOSP SEX'!O191</f>
        <v>95397</v>
      </c>
      <c r="E133" s="131">
        <f>+'[1]CORREGIDO AMB HOSP SEX'!P65+'[1]CORREGIDO AMB HOSP SEX'!P128+'[1]CORREGIDO AMB HOSP SEX'!P191</f>
        <v>5638988341</v>
      </c>
      <c r="F133" s="131">
        <f>+'[1]CORREGIDO AMB HOSP SEX'!Q65+'[1]CORREGIDO AMB HOSP SEX'!Q128+'[1]CORREGIDO AMB HOSP SEX'!Q191</f>
        <v>4905148141</v>
      </c>
      <c r="G133" s="11">
        <f>+F133/E133</f>
        <v>0.8698631464327761</v>
      </c>
      <c r="H133" s="16">
        <v>34.83568999460316</v>
      </c>
      <c r="I133" s="6">
        <f t="shared" si="8"/>
        <v>59110.75129196935</v>
      </c>
      <c r="J133" s="6">
        <f t="shared" si="8"/>
        <v>51418.26410683774</v>
      </c>
    </row>
    <row r="134" spans="1:10" ht="12" thickBot="1">
      <c r="A134" s="181"/>
      <c r="B134" s="139"/>
      <c r="C134" s="121" t="s">
        <v>122</v>
      </c>
      <c r="D134" s="110">
        <f>+D133+D132+D125+D116+D99+D81+D77</f>
        <v>591508</v>
      </c>
      <c r="E134" s="130">
        <f>+E133+E132+E125+E116+E99+E81+E77</f>
        <v>27083752252</v>
      </c>
      <c r="F134" s="130">
        <f>+F133+F132+F125+F116+F99+F81+F77</f>
        <v>21640175173</v>
      </c>
      <c r="G134" s="112">
        <f>+F134/E134</f>
        <v>0.799009493649536</v>
      </c>
      <c r="H134" s="113">
        <v>215.99829467727207</v>
      </c>
      <c r="I134" s="110">
        <f t="shared" si="8"/>
        <v>45787.63474373973</v>
      </c>
      <c r="J134" s="110">
        <f t="shared" si="8"/>
        <v>36584.75485200538</v>
      </c>
    </row>
    <row r="135" spans="1:4" ht="11.25">
      <c r="A135" s="8" t="s">
        <v>26</v>
      </c>
      <c r="D135" s="5"/>
    </row>
    <row r="136" ht="11.25">
      <c r="A136" s="2" t="s">
        <v>216</v>
      </c>
    </row>
    <row r="137" ht="11.25">
      <c r="A137" s="8" t="s">
        <v>20</v>
      </c>
    </row>
    <row r="138" ht="11.25">
      <c r="A138" s="48" t="s">
        <v>150</v>
      </c>
    </row>
    <row r="139" ht="11.25">
      <c r="A139" s="57" t="s">
        <v>153</v>
      </c>
    </row>
  </sheetData>
  <mergeCells count="42">
    <mergeCell ref="A72:A73"/>
    <mergeCell ref="B72:B73"/>
    <mergeCell ref="A1:J1"/>
    <mergeCell ref="A68:J68"/>
    <mergeCell ref="A69:J69"/>
    <mergeCell ref="A70:J70"/>
    <mergeCell ref="B48:B56"/>
    <mergeCell ref="E5:E6"/>
    <mergeCell ref="B7:B10"/>
    <mergeCell ref="B5:B6"/>
    <mergeCell ref="C5:C6"/>
    <mergeCell ref="I5:I6"/>
    <mergeCell ref="G5:G6"/>
    <mergeCell ref="B126:B132"/>
    <mergeCell ref="A2:J2"/>
    <mergeCell ref="A3:J3"/>
    <mergeCell ref="A5:A6"/>
    <mergeCell ref="H5:H6"/>
    <mergeCell ref="D5:D6"/>
    <mergeCell ref="J72:J73"/>
    <mergeCell ref="B15:B31"/>
    <mergeCell ref="C72:C73"/>
    <mergeCell ref="D72:D73"/>
    <mergeCell ref="B133:C133"/>
    <mergeCell ref="A7:A65"/>
    <mergeCell ref="A74:A134"/>
    <mergeCell ref="B74:B77"/>
    <mergeCell ref="B82:B99"/>
    <mergeCell ref="B100:B116"/>
    <mergeCell ref="B117:B125"/>
    <mergeCell ref="B32:B47"/>
    <mergeCell ref="B57:B63"/>
    <mergeCell ref="B64:C64"/>
    <mergeCell ref="B78:B81"/>
    <mergeCell ref="B11:B14"/>
    <mergeCell ref="F5:F6"/>
    <mergeCell ref="J5:J6"/>
    <mergeCell ref="E72:E73"/>
    <mergeCell ref="F72:F73"/>
    <mergeCell ref="G72:G73"/>
    <mergeCell ref="H72:H73"/>
    <mergeCell ref="I72:I7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showGridLines="0" zoomScale="75" zoomScaleNormal="75" workbookViewId="0" topLeftCell="A106">
      <selection activeCell="L91" sqref="L91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10" width="11.59765625" style="2" customWidth="1"/>
    <col min="11" max="16" width="11.59765625" style="1" customWidth="1"/>
    <col min="17" max="16384" width="11.59765625" style="2" customWidth="1"/>
  </cols>
  <sheetData>
    <row r="1" spans="1:10" ht="11.25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1.25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1.25">
      <c r="A3" s="174" t="s">
        <v>219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" thickBot="1">
      <c r="B4" s="51">
        <v>1000000</v>
      </c>
    </row>
    <row r="5" spans="1:10" ht="11.25">
      <c r="A5" s="162" t="s">
        <v>15</v>
      </c>
      <c r="B5" s="162" t="s">
        <v>95</v>
      </c>
      <c r="C5" s="162" t="s">
        <v>96</v>
      </c>
      <c r="D5" s="162" t="s">
        <v>80</v>
      </c>
      <c r="E5" s="162" t="s">
        <v>192</v>
      </c>
      <c r="F5" s="162" t="s">
        <v>193</v>
      </c>
      <c r="G5" s="162" t="s">
        <v>93</v>
      </c>
      <c r="H5" s="162" t="s">
        <v>101</v>
      </c>
      <c r="I5" s="162" t="s">
        <v>99</v>
      </c>
      <c r="J5" s="162" t="s">
        <v>98</v>
      </c>
    </row>
    <row r="6" spans="1:10" ht="11.2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1.25">
      <c r="A7" s="179" t="s">
        <v>2</v>
      </c>
      <c r="B7" s="164" t="s">
        <v>33</v>
      </c>
      <c r="C7" s="123" t="s">
        <v>37</v>
      </c>
      <c r="D7" s="14">
        <f>+'[1]CORREGIDO AMB HOSP SEX'!F67+'[1]CORREGIDO AMB HOSP SEX'!I67</f>
        <v>4158442</v>
      </c>
      <c r="E7" s="131">
        <f>+'[1]CORREGIDO AMB HOSP SEX'!G67+'[1]CORREGIDO AMB HOSP SEX'!J67</f>
        <v>68637897826</v>
      </c>
      <c r="F7" s="131">
        <f>+'[1]CORREGIDO AMB HOSP SEX'!H67+'[1]CORREGIDO AMB HOSP SEX'!K67</f>
        <v>43429939786</v>
      </c>
      <c r="G7" s="32">
        <f aca="true" t="shared" si="0" ref="G7:G60">+F7/E7</f>
        <v>0.6327399463208613</v>
      </c>
      <c r="H7" s="33">
        <v>2892.637381033977</v>
      </c>
      <c r="I7" s="14">
        <f>+E7/$D7</f>
        <v>16505.676362926308</v>
      </c>
      <c r="J7" s="14">
        <f>+F7/$D7</f>
        <v>10443.800775867501</v>
      </c>
    </row>
    <row r="8" spans="1:10" ht="11.25" customHeight="1">
      <c r="A8" s="180"/>
      <c r="B8" s="189"/>
      <c r="C8" s="48" t="s">
        <v>38</v>
      </c>
      <c r="D8" s="4">
        <f>+'[1]CORREGIDO AMB HOSP SEX'!F68+'[1]CORREGIDO AMB HOSP SEX'!I68</f>
        <v>51886</v>
      </c>
      <c r="E8" s="128">
        <f>+'[1]CORREGIDO AMB HOSP SEX'!G68+'[1]CORREGIDO AMB HOSP SEX'!J68</f>
        <v>1268424697</v>
      </c>
      <c r="F8" s="128">
        <f>+'[1]CORREGIDO AMB HOSP SEX'!H68+'[1]CORREGIDO AMB HOSP SEX'!K68</f>
        <v>724436440</v>
      </c>
      <c r="G8" s="10">
        <f t="shared" si="0"/>
        <v>0.5711308221240035</v>
      </c>
      <c r="H8" s="15">
        <v>36.09221510179267</v>
      </c>
      <c r="I8" s="4">
        <f aca="true" t="shared" si="1" ref="I8:J79">+E8/$D8</f>
        <v>24446.37661411556</v>
      </c>
      <c r="J8" s="4">
        <f t="shared" si="1"/>
        <v>13962.079173572833</v>
      </c>
    </row>
    <row r="9" spans="1:10" ht="11.25" customHeight="1">
      <c r="A9" s="180"/>
      <c r="B9" s="189"/>
      <c r="C9" s="48" t="s">
        <v>39</v>
      </c>
      <c r="D9" s="4">
        <f>+'[1]CORREGIDO AMB HOSP SEX'!F69+'[1]CORREGIDO AMB HOSP SEX'!I69</f>
        <v>222111</v>
      </c>
      <c r="E9" s="128">
        <f>+'[1]CORREGIDO AMB HOSP SEX'!G69+'[1]CORREGIDO AMB HOSP SEX'!J69</f>
        <v>7007217391</v>
      </c>
      <c r="F9" s="128">
        <f>+'[1]CORREGIDO AMB HOSP SEX'!H69+'[1]CORREGIDO AMB HOSP SEX'!K69</f>
        <v>4572576736</v>
      </c>
      <c r="G9" s="10">
        <f t="shared" si="0"/>
        <v>0.6525524299949609</v>
      </c>
      <c r="H9" s="15">
        <v>154.5017536228322</v>
      </c>
      <c r="I9" s="4">
        <f t="shared" si="1"/>
        <v>31548.268167717943</v>
      </c>
      <c r="J9" s="4">
        <f t="shared" si="1"/>
        <v>20586.899054977017</v>
      </c>
    </row>
    <row r="10" spans="1:10" ht="11.25" customHeight="1">
      <c r="A10" s="180"/>
      <c r="B10" s="190"/>
      <c r="C10" s="120" t="s">
        <v>17</v>
      </c>
      <c r="D10" s="117">
        <f>SUM(D7:D9)</f>
        <v>4432439</v>
      </c>
      <c r="E10" s="129">
        <f>SUM(E7:E9)</f>
        <v>76913539914</v>
      </c>
      <c r="F10" s="129">
        <f>SUM(F7:F9)</f>
        <v>48726952962</v>
      </c>
      <c r="G10" s="115">
        <f t="shared" si="0"/>
        <v>0.633528934131539</v>
      </c>
      <c r="H10" s="119">
        <v>3083.2313497586015</v>
      </c>
      <c r="I10" s="117">
        <f t="shared" si="1"/>
        <v>17352.41926939096</v>
      </c>
      <c r="J10" s="117">
        <f t="shared" si="1"/>
        <v>10993.259684340834</v>
      </c>
    </row>
    <row r="11" spans="1:10" ht="11.25">
      <c r="A11" s="180"/>
      <c r="B11" s="164" t="s">
        <v>34</v>
      </c>
      <c r="C11" s="48" t="s">
        <v>40</v>
      </c>
      <c r="D11" s="4">
        <f>+'[1]CORREGIDO AMB HOSP SEX'!F71+'[1]CORREGIDO AMB HOSP SEX'!I71</f>
        <v>5280116</v>
      </c>
      <c r="E11" s="128">
        <f>+'[1]CORREGIDO AMB HOSP SEX'!G71+'[1]CORREGIDO AMB HOSP SEX'!J71</f>
        <v>22013030911</v>
      </c>
      <c r="F11" s="128">
        <f>+'[1]CORREGIDO AMB HOSP SEX'!H71+'[1]CORREGIDO AMB HOSP SEX'!K71</f>
        <v>15161889922</v>
      </c>
      <c r="G11" s="10">
        <f t="shared" si="0"/>
        <v>0.6887688471115326</v>
      </c>
      <c r="H11" s="15">
        <v>3672.880592730546</v>
      </c>
      <c r="I11" s="4">
        <f t="shared" si="1"/>
        <v>4169.043049622394</v>
      </c>
      <c r="J11" s="4">
        <f t="shared" si="1"/>
        <v>2871.506974846765</v>
      </c>
    </row>
    <row r="12" spans="1:10" ht="11.25">
      <c r="A12" s="180"/>
      <c r="B12" s="165"/>
      <c r="C12" s="48" t="s">
        <v>41</v>
      </c>
      <c r="D12" s="4">
        <f>+'[1]CORREGIDO AMB HOSP SEX'!F72+'[1]CORREGIDO AMB HOSP SEX'!I72</f>
        <v>1042821</v>
      </c>
      <c r="E12" s="128">
        <f>+'[1]CORREGIDO AMB HOSP SEX'!G72+'[1]CORREGIDO AMB HOSP SEX'!J72</f>
        <v>30895103536</v>
      </c>
      <c r="F12" s="128">
        <f>+'[1]CORREGIDO AMB HOSP SEX'!H72+'[1]CORREGIDO AMB HOSP SEX'!K72</f>
        <v>21398978554</v>
      </c>
      <c r="G12" s="10">
        <f t="shared" si="0"/>
        <v>0.6926333335981606</v>
      </c>
      <c r="H12" s="15">
        <v>725.3925884567424</v>
      </c>
      <c r="I12" s="4">
        <f t="shared" si="1"/>
        <v>29626.468527196903</v>
      </c>
      <c r="J12" s="4">
        <f t="shared" si="1"/>
        <v>20520.27965873338</v>
      </c>
    </row>
    <row r="13" spans="1:10" ht="11.25">
      <c r="A13" s="180"/>
      <c r="B13" s="165"/>
      <c r="C13" s="48" t="s">
        <v>42</v>
      </c>
      <c r="D13" s="4">
        <f>+'[1]CORREGIDO AMB HOSP SEX'!F73+'[1]CORREGIDO AMB HOSP SEX'!I73</f>
        <v>101636</v>
      </c>
      <c r="E13" s="128">
        <f>+'[1]CORREGIDO AMB HOSP SEX'!G73+'[1]CORREGIDO AMB HOSP SEX'!J73</f>
        <v>2725870309</v>
      </c>
      <c r="F13" s="128">
        <f>+'[1]CORREGIDO AMB HOSP SEX'!H73+'[1]CORREGIDO AMB HOSP SEX'!K73</f>
        <v>1907383945</v>
      </c>
      <c r="G13" s="10">
        <f t="shared" si="0"/>
        <v>0.6997339303716669</v>
      </c>
      <c r="H13" s="15">
        <v>70.69861569760243</v>
      </c>
      <c r="I13" s="4">
        <f t="shared" si="1"/>
        <v>26819.929050730057</v>
      </c>
      <c r="J13" s="4">
        <f t="shared" si="1"/>
        <v>18766.81436695659</v>
      </c>
    </row>
    <row r="14" spans="1:10" ht="11.25">
      <c r="A14" s="180"/>
      <c r="B14" s="166"/>
      <c r="C14" s="120" t="s">
        <v>17</v>
      </c>
      <c r="D14" s="117">
        <f>SUM(D11:D13)</f>
        <v>6424573</v>
      </c>
      <c r="E14" s="129">
        <f>SUM(E11:E13)</f>
        <v>55634004756</v>
      </c>
      <c r="F14" s="129">
        <f>SUM(F11:F13)</f>
        <v>38468252421</v>
      </c>
      <c r="G14" s="115">
        <f t="shared" si="0"/>
        <v>0.6914521539427968</v>
      </c>
      <c r="H14" s="119">
        <v>4468.971796884891</v>
      </c>
      <c r="I14" s="117">
        <f t="shared" si="1"/>
        <v>8659.564574330465</v>
      </c>
      <c r="J14" s="117">
        <f t="shared" si="1"/>
        <v>5987.674577127538</v>
      </c>
    </row>
    <row r="15" spans="1:10" ht="11.25">
      <c r="A15" s="180"/>
      <c r="B15" s="164" t="s">
        <v>79</v>
      </c>
      <c r="C15" s="48" t="s">
        <v>43</v>
      </c>
      <c r="D15" s="4">
        <f>+'[1]CORREGIDO AMB HOSP SEX'!F75+'[1]CORREGIDO AMB HOSP SEX'!I75</f>
        <v>12582</v>
      </c>
      <c r="E15" s="128">
        <f>+'[1]CORREGIDO AMB HOSP SEX'!G75+'[1]CORREGIDO AMB HOSP SEX'!J75</f>
        <v>1910218936</v>
      </c>
      <c r="F15" s="128">
        <f>+'[1]CORREGIDO AMB HOSP SEX'!H75+'[1]CORREGIDO AMB HOSP SEX'!K75</f>
        <v>1036708129</v>
      </c>
      <c r="G15" s="10">
        <f t="shared" si="0"/>
        <v>0.5427169155651171</v>
      </c>
      <c r="H15" s="15">
        <v>8.752115222039768</v>
      </c>
      <c r="I15" s="4">
        <f t="shared" si="1"/>
        <v>151821.56541090447</v>
      </c>
      <c r="J15" s="4">
        <f t="shared" si="1"/>
        <v>82396.13169607376</v>
      </c>
    </row>
    <row r="16" spans="1:10" ht="11.25">
      <c r="A16" s="180"/>
      <c r="B16" s="165"/>
      <c r="C16" s="48" t="s">
        <v>44</v>
      </c>
      <c r="D16" s="4">
        <f>+'[1]CORREGIDO AMB HOSP SEX'!F76+'[1]CORREGIDO AMB HOSP SEX'!I76</f>
        <v>3249296</v>
      </c>
      <c r="E16" s="128">
        <f>+'[1]CORREGIDO AMB HOSP SEX'!G76+'[1]CORREGIDO AMB HOSP SEX'!J76</f>
        <v>9679531943</v>
      </c>
      <c r="F16" s="128">
        <f>+'[1]CORREGIDO AMB HOSP SEX'!H76+'[1]CORREGIDO AMB HOSP SEX'!K76</f>
        <v>5066149008</v>
      </c>
      <c r="G16" s="10">
        <f t="shared" si="0"/>
        <v>0.5233878081949732</v>
      </c>
      <c r="H16" s="15">
        <v>2260.2299302585384</v>
      </c>
      <c r="I16" s="4">
        <f t="shared" si="1"/>
        <v>2978.962810097941</v>
      </c>
      <c r="J16" s="4">
        <f t="shared" si="1"/>
        <v>1559.1528158714996</v>
      </c>
    </row>
    <row r="17" spans="1:10" ht="11.25">
      <c r="A17" s="180"/>
      <c r="B17" s="165"/>
      <c r="C17" s="48" t="s">
        <v>45</v>
      </c>
      <c r="D17" s="4">
        <f>+'[1]CORREGIDO AMB HOSP SEX'!F77+'[1]CORREGIDO AMB HOSP SEX'!I77</f>
        <v>58856</v>
      </c>
      <c r="E17" s="128">
        <f>+'[1]CORREGIDO AMB HOSP SEX'!G77+'[1]CORREGIDO AMB HOSP SEX'!J77</f>
        <v>1495634680</v>
      </c>
      <c r="F17" s="128">
        <f>+'[1]CORREGIDO AMB HOSP SEX'!H77+'[1]CORREGIDO AMB HOSP SEX'!K77</f>
        <v>1142303279</v>
      </c>
      <c r="G17" s="10">
        <f t="shared" si="0"/>
        <v>0.7637582186847928</v>
      </c>
      <c r="H17" s="15">
        <v>40.94058921541667</v>
      </c>
      <c r="I17" s="4">
        <f t="shared" si="1"/>
        <v>25411.76226722849</v>
      </c>
      <c r="J17" s="4">
        <f t="shared" si="1"/>
        <v>19408.44228285986</v>
      </c>
    </row>
    <row r="18" spans="1:10" ht="11.25">
      <c r="A18" s="180"/>
      <c r="B18" s="165"/>
      <c r="C18" s="48" t="s">
        <v>46</v>
      </c>
      <c r="D18" s="4">
        <f>+'[1]CORREGIDO AMB HOSP SEX'!F78+'[1]CORREGIDO AMB HOSP SEX'!I78</f>
        <v>205030</v>
      </c>
      <c r="E18" s="128">
        <f>+'[1]CORREGIDO AMB HOSP SEX'!G78+'[1]CORREGIDO AMB HOSP SEX'!J78</f>
        <v>7012063944</v>
      </c>
      <c r="F18" s="128">
        <f>+'[1]CORREGIDO AMB HOSP SEX'!H78+'[1]CORREGIDO AMB HOSP SEX'!K78</f>
        <v>2178606445</v>
      </c>
      <c r="G18" s="10">
        <f t="shared" si="0"/>
        <v>0.3106940356503971</v>
      </c>
      <c r="H18" s="15">
        <v>142.62010681726383</v>
      </c>
      <c r="I18" s="4">
        <f t="shared" si="1"/>
        <v>34200.185065600155</v>
      </c>
      <c r="J18" s="4">
        <f t="shared" si="1"/>
        <v>10625.793518021754</v>
      </c>
    </row>
    <row r="19" spans="1:10" ht="11.25">
      <c r="A19" s="180"/>
      <c r="B19" s="165"/>
      <c r="C19" s="48" t="s">
        <v>102</v>
      </c>
      <c r="D19" s="4">
        <f>+'[1]CORREGIDO AMB HOSP SEX'!F79+'[1]CORREGIDO AMB HOSP SEX'!I79</f>
        <v>383414</v>
      </c>
      <c r="E19" s="128">
        <f>+'[1]CORREGIDO AMB HOSP SEX'!G79+'[1]CORREGIDO AMB HOSP SEX'!J79</f>
        <v>8727199064</v>
      </c>
      <c r="F19" s="128">
        <f>+'[1]CORREGIDO AMB HOSP SEX'!H79+'[1]CORREGIDO AMB HOSP SEX'!K79</f>
        <v>3073719543</v>
      </c>
      <c r="G19" s="10">
        <f t="shared" si="0"/>
        <v>0.3522000037422316</v>
      </c>
      <c r="H19" s="15">
        <v>266.7050950360162</v>
      </c>
      <c r="I19" s="4">
        <f t="shared" si="1"/>
        <v>22761.816376032173</v>
      </c>
      <c r="J19" s="4">
        <f t="shared" si="1"/>
        <v>8016.71181281852</v>
      </c>
    </row>
    <row r="20" spans="1:10" ht="11.25">
      <c r="A20" s="180"/>
      <c r="B20" s="165"/>
      <c r="C20" s="48" t="s">
        <v>103</v>
      </c>
      <c r="D20" s="4">
        <f>+'[1]CORREGIDO AMB HOSP SEX'!F80+'[1]CORREGIDO AMB HOSP SEX'!I80</f>
        <v>6768</v>
      </c>
      <c r="E20" s="128">
        <f>+'[1]CORREGIDO AMB HOSP SEX'!G80+'[1]CORREGIDO AMB HOSP SEX'!J80</f>
        <v>197508150</v>
      </c>
      <c r="F20" s="128">
        <f>+'[1]CORREGIDO AMB HOSP SEX'!H80+'[1]CORREGIDO AMB HOSP SEX'!K80</f>
        <v>80275364</v>
      </c>
      <c r="G20" s="10">
        <f t="shared" si="0"/>
        <v>0.4064407671278375</v>
      </c>
      <c r="H20" s="15">
        <v>4.707861693114381</v>
      </c>
      <c r="I20" s="4">
        <f t="shared" si="1"/>
        <v>29182.646276595744</v>
      </c>
      <c r="J20" s="4">
        <f t="shared" si="1"/>
        <v>11861.017139479905</v>
      </c>
    </row>
    <row r="21" spans="1:10" ht="11.25">
      <c r="A21" s="180"/>
      <c r="B21" s="165"/>
      <c r="C21" s="48" t="s">
        <v>47</v>
      </c>
      <c r="D21" s="4">
        <f>+'[1]CORREGIDO AMB HOSP SEX'!F81+'[1]CORREGIDO AMB HOSP SEX'!I81</f>
        <v>291</v>
      </c>
      <c r="E21" s="128">
        <f>+'[1]CORREGIDO AMB HOSP SEX'!G81+'[1]CORREGIDO AMB HOSP SEX'!J81</f>
        <v>2792253</v>
      </c>
      <c r="F21" s="128">
        <f>+'[1]CORREGIDO AMB HOSP SEX'!H81+'[1]CORREGIDO AMB HOSP SEX'!K81</f>
        <v>1361420</v>
      </c>
      <c r="G21" s="10">
        <f t="shared" si="0"/>
        <v>0.4875704314759443</v>
      </c>
      <c r="H21" s="15">
        <v>0.20242135825890736</v>
      </c>
      <c r="I21" s="4">
        <f t="shared" si="1"/>
        <v>9595.37113402062</v>
      </c>
      <c r="J21" s="4">
        <f t="shared" si="1"/>
        <v>4678.4192439862545</v>
      </c>
    </row>
    <row r="22" spans="1:10" ht="11.25">
      <c r="A22" s="180"/>
      <c r="B22" s="165"/>
      <c r="C22" s="48" t="s">
        <v>48</v>
      </c>
      <c r="D22" s="4">
        <f>+'[1]CORREGIDO AMB HOSP SEX'!F82+'[1]CORREGIDO AMB HOSP SEX'!I82</f>
        <v>41451</v>
      </c>
      <c r="E22" s="128">
        <f>+'[1]CORREGIDO AMB HOSP SEX'!G82+'[1]CORREGIDO AMB HOSP SEX'!J82</f>
        <v>1694873527</v>
      </c>
      <c r="F22" s="128">
        <f>+'[1]CORREGIDO AMB HOSP SEX'!H82+'[1]CORREGIDO AMB HOSP SEX'!K82</f>
        <v>1132931291</v>
      </c>
      <c r="G22" s="10">
        <f t="shared" si="0"/>
        <v>0.6684459182068515</v>
      </c>
      <c r="H22" s="15">
        <v>28.833566052199206</v>
      </c>
      <c r="I22" s="4">
        <f t="shared" si="1"/>
        <v>40888.60406262816</v>
      </c>
      <c r="J22" s="4">
        <f t="shared" si="1"/>
        <v>27331.820486839883</v>
      </c>
    </row>
    <row r="23" spans="1:10" ht="11.25">
      <c r="A23" s="180"/>
      <c r="B23" s="165"/>
      <c r="C23" s="48" t="s">
        <v>49</v>
      </c>
      <c r="D23" s="4">
        <f>+'[1]CORREGIDO AMB HOSP SEX'!F83+'[1]CORREGIDO AMB HOSP SEX'!I83</f>
        <v>215540</v>
      </c>
      <c r="E23" s="128">
        <f>+'[1]CORREGIDO AMB HOSP SEX'!G83+'[1]CORREGIDO AMB HOSP SEX'!J83</f>
        <v>1775045520</v>
      </c>
      <c r="F23" s="128">
        <f>+'[1]CORREGIDO AMB HOSP SEX'!H83+'[1]CORREGIDO AMB HOSP SEX'!K83</f>
        <v>1146295339</v>
      </c>
      <c r="G23" s="10">
        <f t="shared" si="0"/>
        <v>0.6457836298192511</v>
      </c>
      <c r="H23" s="15">
        <v>149.93092632001682</v>
      </c>
      <c r="I23" s="4">
        <f t="shared" si="1"/>
        <v>8235.341560731187</v>
      </c>
      <c r="J23" s="4">
        <f t="shared" si="1"/>
        <v>5318.248765890322</v>
      </c>
    </row>
    <row r="24" spans="1:10" ht="11.25">
      <c r="A24" s="180"/>
      <c r="B24" s="165"/>
      <c r="C24" s="48" t="s">
        <v>50</v>
      </c>
      <c r="D24" s="4">
        <f>+'[1]CORREGIDO AMB HOSP SEX'!F84+'[1]CORREGIDO AMB HOSP SEX'!I84</f>
        <v>183156</v>
      </c>
      <c r="E24" s="128">
        <f>+'[1]CORREGIDO AMB HOSP SEX'!G84+'[1]CORREGIDO AMB HOSP SEX'!J84</f>
        <v>2580536246</v>
      </c>
      <c r="F24" s="128">
        <f>+'[1]CORREGIDO AMB HOSP SEX'!H84+'[1]CORREGIDO AMB HOSP SEX'!K84</f>
        <v>930166364</v>
      </c>
      <c r="G24" s="10">
        <f t="shared" si="0"/>
        <v>0.36045467892257615</v>
      </c>
      <c r="H24" s="15">
        <v>127.40442025178156</v>
      </c>
      <c r="I24" s="4">
        <f t="shared" si="1"/>
        <v>14089.28042761362</v>
      </c>
      <c r="J24" s="4">
        <f t="shared" si="1"/>
        <v>5078.547052785603</v>
      </c>
    </row>
    <row r="25" spans="1:10" ht="11.25">
      <c r="A25" s="180"/>
      <c r="B25" s="165"/>
      <c r="C25" s="48" t="s">
        <v>51</v>
      </c>
      <c r="D25" s="4">
        <f>+'[1]CORREGIDO AMB HOSP SEX'!F85+'[1]CORREGIDO AMB HOSP SEX'!I85</f>
        <v>35245</v>
      </c>
      <c r="E25" s="128">
        <f>+'[1]CORREGIDO AMB HOSP SEX'!G85+'[1]CORREGIDO AMB HOSP SEX'!J85</f>
        <v>783864420</v>
      </c>
      <c r="F25" s="128">
        <f>+'[1]CORREGIDO AMB HOSP SEX'!H85+'[1]CORREGIDO AMB HOSP SEX'!K85</f>
        <v>399457066</v>
      </c>
      <c r="G25" s="10">
        <f t="shared" si="0"/>
        <v>0.5095996907220256</v>
      </c>
      <c r="H25" s="15">
        <v>24.516634954760104</v>
      </c>
      <c r="I25" s="4">
        <f t="shared" si="1"/>
        <v>22240.443183430274</v>
      </c>
      <c r="J25" s="4">
        <f t="shared" si="1"/>
        <v>11333.72296779685</v>
      </c>
    </row>
    <row r="26" spans="1:10" ht="11.25">
      <c r="A26" s="180"/>
      <c r="B26" s="165"/>
      <c r="C26" s="48" t="s">
        <v>52</v>
      </c>
      <c r="D26" s="4">
        <f>+'[1]CORREGIDO AMB HOSP SEX'!F86+'[1]CORREGIDO AMB HOSP SEX'!I86</f>
        <v>310341</v>
      </c>
      <c r="E26" s="128">
        <f>+'[1]CORREGIDO AMB HOSP SEX'!G86+'[1]CORREGIDO AMB HOSP SEX'!J86</f>
        <v>7955284971</v>
      </c>
      <c r="F26" s="128">
        <f>+'[1]CORREGIDO AMB HOSP SEX'!H86+'[1]CORREGIDO AMB HOSP SEX'!K86</f>
        <v>5114056995</v>
      </c>
      <c r="G26" s="10">
        <f t="shared" si="0"/>
        <v>0.6428502578653885</v>
      </c>
      <c r="H26" s="15">
        <v>215.87507471968237</v>
      </c>
      <c r="I26" s="4">
        <f t="shared" si="1"/>
        <v>25634.012170483435</v>
      </c>
      <c r="J26" s="4">
        <f t="shared" si="1"/>
        <v>16478.831333919785</v>
      </c>
    </row>
    <row r="27" spans="1:10" ht="11.25">
      <c r="A27" s="180"/>
      <c r="B27" s="165"/>
      <c r="C27" s="48" t="s">
        <v>53</v>
      </c>
      <c r="D27" s="4">
        <f>+'[1]CORREGIDO AMB HOSP SEX'!F87+'[1]CORREGIDO AMB HOSP SEX'!I87</f>
        <v>61288</v>
      </c>
      <c r="E27" s="128">
        <f>+'[1]CORREGIDO AMB HOSP SEX'!G87+'[1]CORREGIDO AMB HOSP SEX'!J87</f>
        <v>2450479689</v>
      </c>
      <c r="F27" s="128">
        <f>+'[1]CORREGIDO AMB HOSP SEX'!H87+'[1]CORREGIDO AMB HOSP SEX'!K87</f>
        <v>1561974344</v>
      </c>
      <c r="G27" s="10">
        <f t="shared" si="0"/>
        <v>0.6374157480315276</v>
      </c>
      <c r="H27" s="15">
        <v>42.63230310986913</v>
      </c>
      <c r="I27" s="4">
        <f t="shared" si="1"/>
        <v>39983.02586150633</v>
      </c>
      <c r="J27" s="4">
        <f t="shared" si="1"/>
        <v>25485.810338075968</v>
      </c>
    </row>
    <row r="28" spans="1:10" ht="11.25">
      <c r="A28" s="180"/>
      <c r="B28" s="165"/>
      <c r="C28" s="48" t="s">
        <v>54</v>
      </c>
      <c r="D28" s="4">
        <f>+'[1]CORREGIDO AMB HOSP SEX'!F88+'[1]CORREGIDO AMB HOSP SEX'!I88</f>
        <v>22977</v>
      </c>
      <c r="E28" s="128">
        <f>+'[1]CORREGIDO AMB HOSP SEX'!G88+'[1]CORREGIDO AMB HOSP SEX'!J88</f>
        <v>2583246619</v>
      </c>
      <c r="F28" s="128">
        <f>+'[1]CORREGIDO AMB HOSP SEX'!H88+'[1]CORREGIDO AMB HOSP SEX'!K88</f>
        <v>1996696172</v>
      </c>
      <c r="G28" s="10">
        <f t="shared" si="0"/>
        <v>0.7729405923980036</v>
      </c>
      <c r="H28" s="15">
        <v>15.982940029948159</v>
      </c>
      <c r="I28" s="4">
        <f t="shared" si="1"/>
        <v>112427.49788919355</v>
      </c>
      <c r="J28" s="4">
        <f t="shared" si="1"/>
        <v>86899.77682029856</v>
      </c>
    </row>
    <row r="29" spans="1:10" ht="11.25">
      <c r="A29" s="180"/>
      <c r="B29" s="165"/>
      <c r="C29" s="48" t="s">
        <v>57</v>
      </c>
      <c r="D29" s="4">
        <f>+'[1]CORREGIDO AMB HOSP SEX'!F91+'[1]CORREGIDO AMB HOSP SEX'!I91</f>
        <v>27781</v>
      </c>
      <c r="E29" s="128">
        <f>+'[1]CORREGIDO AMB HOSP SEX'!G91+'[1]CORREGIDO AMB HOSP SEX'!J91</f>
        <v>792211155</v>
      </c>
      <c r="F29" s="128">
        <f>+'[1]CORREGIDO AMB HOSP SEX'!H91+'[1]CORREGIDO AMB HOSP SEX'!K91</f>
        <v>437807983</v>
      </c>
      <c r="G29" s="10">
        <f t="shared" si="0"/>
        <v>0.5526405179184835</v>
      </c>
      <c r="H29" s="15">
        <v>19.32463145632545</v>
      </c>
      <c r="I29" s="4">
        <f t="shared" si="1"/>
        <v>28516.29368993197</v>
      </c>
      <c r="J29" s="4">
        <f t="shared" si="1"/>
        <v>15759.259313919585</v>
      </c>
    </row>
    <row r="30" spans="1:10" ht="11.25">
      <c r="A30" s="180"/>
      <c r="B30" s="166"/>
      <c r="C30" s="120" t="s">
        <v>17</v>
      </c>
      <c r="D30" s="117">
        <f>SUM(D15:D29)</f>
        <v>4814016</v>
      </c>
      <c r="E30" s="129">
        <f>SUM(E15:E29)</f>
        <v>49640491117</v>
      </c>
      <c r="F30" s="129">
        <f>SUM(F15:F29)</f>
        <v>25298508742</v>
      </c>
      <c r="G30" s="115">
        <f t="shared" si="0"/>
        <v>0.509634537707791</v>
      </c>
      <c r="H30" s="119">
        <v>3348.658616495231</v>
      </c>
      <c r="I30" s="117">
        <f t="shared" si="1"/>
        <v>10311.6589386076</v>
      </c>
      <c r="J30" s="117">
        <f t="shared" si="1"/>
        <v>5255.1775361776945</v>
      </c>
    </row>
    <row r="31" spans="1:10" ht="11.25">
      <c r="A31" s="180"/>
      <c r="B31" s="164" t="s">
        <v>35</v>
      </c>
      <c r="C31" s="48" t="s">
        <v>58</v>
      </c>
      <c r="D31" s="4">
        <f>+'[1]CORREGIDO AMB HOSP SEX'!F93+'[1]CORREGIDO AMB HOSP SEX'!I93</f>
        <v>4397</v>
      </c>
      <c r="E31" s="128">
        <f>+'[1]CORREGIDO AMB HOSP SEX'!G93+'[1]CORREGIDO AMB HOSP SEX'!J93</f>
        <v>4458052083</v>
      </c>
      <c r="F31" s="128">
        <f>+'[1]CORREGIDO AMB HOSP SEX'!H93+'[1]CORREGIDO AMB HOSP SEX'!K93</f>
        <v>2763381589</v>
      </c>
      <c r="G31" s="10">
        <f t="shared" si="0"/>
        <v>0.6198630113671555</v>
      </c>
      <c r="H31" s="15">
        <v>3.058579767231669</v>
      </c>
      <c r="I31" s="4">
        <f t="shared" si="1"/>
        <v>1013884.9404139186</v>
      </c>
      <c r="J31" s="4">
        <f t="shared" si="1"/>
        <v>628469.7723447805</v>
      </c>
    </row>
    <row r="32" spans="1:10" ht="11.25">
      <c r="A32" s="180"/>
      <c r="B32" s="165"/>
      <c r="C32" s="48" t="s">
        <v>49</v>
      </c>
      <c r="D32" s="4">
        <f>+'[1]CORREGIDO AMB HOSP SEX'!F94+'[1]CORREGIDO AMB HOSP SEX'!I94</f>
        <v>14457</v>
      </c>
      <c r="E32" s="128">
        <f>+'[1]CORREGIDO AMB HOSP SEX'!G94+'[1]CORREGIDO AMB HOSP SEX'!J94</f>
        <v>5298961533</v>
      </c>
      <c r="F32" s="128">
        <f>+'[1]CORREGIDO AMB HOSP SEX'!H94+'[1]CORREGIDO AMB HOSP SEX'!K94</f>
        <v>4106206726</v>
      </c>
      <c r="G32" s="10">
        <f t="shared" si="0"/>
        <v>0.7749078192827108</v>
      </c>
      <c r="H32" s="15">
        <v>10.056376551027572</v>
      </c>
      <c r="I32" s="4">
        <f t="shared" si="1"/>
        <v>366532.5816559452</v>
      </c>
      <c r="J32" s="4">
        <f t="shared" si="1"/>
        <v>284028.9635470706</v>
      </c>
    </row>
    <row r="33" spans="1:10" ht="11.25">
      <c r="A33" s="180"/>
      <c r="B33" s="165"/>
      <c r="C33" s="48" t="s">
        <v>50</v>
      </c>
      <c r="D33" s="4">
        <f>+'[1]CORREGIDO AMB HOSP SEX'!F95+'[1]CORREGIDO AMB HOSP SEX'!I95</f>
        <v>13859</v>
      </c>
      <c r="E33" s="128">
        <f>+'[1]CORREGIDO AMB HOSP SEX'!G95+'[1]CORREGIDO AMB HOSP SEX'!J95</f>
        <v>4709898262</v>
      </c>
      <c r="F33" s="128">
        <f>+'[1]CORREGIDO AMB HOSP SEX'!H95+'[1]CORREGIDO AMB HOSP SEX'!K95</f>
        <v>2959060077</v>
      </c>
      <c r="G33" s="10">
        <f t="shared" si="0"/>
        <v>0.6282641179054835</v>
      </c>
      <c r="H33" s="15">
        <v>9.640404137835729</v>
      </c>
      <c r="I33" s="4">
        <f t="shared" si="1"/>
        <v>339844.019193304</v>
      </c>
      <c r="J33" s="4">
        <f t="shared" si="1"/>
        <v>213511.80294393536</v>
      </c>
    </row>
    <row r="34" spans="1:10" ht="11.25">
      <c r="A34" s="180"/>
      <c r="B34" s="165"/>
      <c r="C34" s="48" t="s">
        <v>59</v>
      </c>
      <c r="D34" s="4">
        <f>+'[1]CORREGIDO AMB HOSP SEX'!F96+'[1]CORREGIDO AMB HOSP SEX'!I96</f>
        <v>1940</v>
      </c>
      <c r="E34" s="128">
        <f>+'[1]CORREGIDO AMB HOSP SEX'!G96+'[1]CORREGIDO AMB HOSP SEX'!J96</f>
        <v>1130272224</v>
      </c>
      <c r="F34" s="128">
        <f>+'[1]CORREGIDO AMB HOSP SEX'!H96+'[1]CORREGIDO AMB HOSP SEX'!K96</f>
        <v>573555081</v>
      </c>
      <c r="G34" s="10">
        <f t="shared" si="0"/>
        <v>0.5074486206253972</v>
      </c>
      <c r="H34" s="15">
        <v>1.3494757217260491</v>
      </c>
      <c r="I34" s="4">
        <f t="shared" si="1"/>
        <v>582614.5484536083</v>
      </c>
      <c r="J34" s="4">
        <f t="shared" si="1"/>
        <v>295646.94896907214</v>
      </c>
    </row>
    <row r="35" spans="1:10" ht="11.25">
      <c r="A35" s="180"/>
      <c r="B35" s="165"/>
      <c r="C35" s="48" t="s">
        <v>60</v>
      </c>
      <c r="D35" s="4">
        <f>+'[1]CORREGIDO AMB HOSP SEX'!F97+'[1]CORREGIDO AMB HOSP SEX'!I97</f>
        <v>4706</v>
      </c>
      <c r="E35" s="128">
        <f>+'[1]CORREGIDO AMB HOSP SEX'!G97+'[1]CORREGIDO AMB HOSP SEX'!J97</f>
        <v>1454402069</v>
      </c>
      <c r="F35" s="128">
        <f>+'[1]CORREGIDO AMB HOSP SEX'!H97+'[1]CORREGIDO AMB HOSP SEX'!K97</f>
        <v>881196614</v>
      </c>
      <c r="G35" s="10">
        <f t="shared" si="0"/>
        <v>0.6058823985350092</v>
      </c>
      <c r="H35" s="15">
        <v>3.2735220342488596</v>
      </c>
      <c r="I35" s="4">
        <f t="shared" si="1"/>
        <v>309052.7133446664</v>
      </c>
      <c r="J35" s="4">
        <f t="shared" si="1"/>
        <v>187249.59923501912</v>
      </c>
    </row>
    <row r="36" spans="1:10" ht="11.25">
      <c r="A36" s="180"/>
      <c r="B36" s="165"/>
      <c r="C36" s="48" t="s">
        <v>61</v>
      </c>
      <c r="D36" s="4">
        <f>+'[1]CORREGIDO AMB HOSP SEX'!F98+'[1]CORREGIDO AMB HOSP SEX'!I98</f>
        <v>38427</v>
      </c>
      <c r="E36" s="128">
        <f>+'[1]CORREGIDO AMB HOSP SEX'!G98+'[1]CORREGIDO AMB HOSP SEX'!J98</f>
        <v>2622094584</v>
      </c>
      <c r="F36" s="128">
        <f>+'[1]CORREGIDO AMB HOSP SEX'!H98+'[1]CORREGIDO AMB HOSP SEX'!K98</f>
        <v>1623111427</v>
      </c>
      <c r="G36" s="10">
        <f t="shared" si="0"/>
        <v>0.6190133021532529</v>
      </c>
      <c r="H36" s="15">
        <v>26.730053380807675</v>
      </c>
      <c r="I36" s="4">
        <f t="shared" si="1"/>
        <v>68235.73487391678</v>
      </c>
      <c r="J36" s="4">
        <f t="shared" si="1"/>
        <v>42238.8275691571</v>
      </c>
    </row>
    <row r="37" spans="1:10" ht="11.25">
      <c r="A37" s="180"/>
      <c r="B37" s="165"/>
      <c r="C37" s="48" t="s">
        <v>62</v>
      </c>
      <c r="D37" s="4">
        <f>+'[1]CORREGIDO AMB HOSP SEX'!F99+'[1]CORREGIDO AMB HOSP SEX'!I99</f>
        <v>4364</v>
      </c>
      <c r="E37" s="128">
        <f>+'[1]CORREGIDO AMB HOSP SEX'!G99+'[1]CORREGIDO AMB HOSP SEX'!J99</f>
        <v>3779489554</v>
      </c>
      <c r="F37" s="128">
        <f>+'[1]CORREGIDO AMB HOSP SEX'!H99+'[1]CORREGIDO AMB HOSP SEX'!K99</f>
        <v>2536166317</v>
      </c>
      <c r="G37" s="10">
        <f t="shared" si="0"/>
        <v>0.6710340856256273</v>
      </c>
      <c r="H37" s="15">
        <v>3.0356247678414836</v>
      </c>
      <c r="I37" s="4">
        <f t="shared" si="1"/>
        <v>866060.8510540788</v>
      </c>
      <c r="J37" s="4">
        <f t="shared" si="1"/>
        <v>581156.3512832264</v>
      </c>
    </row>
    <row r="38" spans="1:10" ht="11.25">
      <c r="A38" s="180"/>
      <c r="B38" s="165"/>
      <c r="C38" s="48" t="s">
        <v>63</v>
      </c>
      <c r="D38" s="4">
        <f>+'[1]CORREGIDO AMB HOSP SEX'!F100+'[1]CORREGIDO AMB HOSP SEX'!I100</f>
        <v>922</v>
      </c>
      <c r="E38" s="128">
        <f>+'[1]CORREGIDO AMB HOSP SEX'!G100+'[1]CORREGIDO AMB HOSP SEX'!J100</f>
        <v>666897785</v>
      </c>
      <c r="F38" s="128">
        <f>+'[1]CORREGIDO AMB HOSP SEX'!H100+'[1]CORREGIDO AMB HOSP SEX'!K100</f>
        <v>398130595</v>
      </c>
      <c r="G38" s="10">
        <f t="shared" si="0"/>
        <v>0.5969889298702649</v>
      </c>
      <c r="H38" s="15">
        <v>0.6413487708409367</v>
      </c>
      <c r="I38" s="4">
        <f t="shared" si="1"/>
        <v>723316.4696312364</v>
      </c>
      <c r="J38" s="4">
        <f t="shared" si="1"/>
        <v>431811.9251626898</v>
      </c>
    </row>
    <row r="39" spans="1:10" ht="11.25">
      <c r="A39" s="180"/>
      <c r="B39" s="165"/>
      <c r="C39" s="48" t="s">
        <v>64</v>
      </c>
      <c r="D39" s="4">
        <f>+'[1]CORREGIDO AMB HOSP SEX'!F101+'[1]CORREGIDO AMB HOSP SEX'!I101</f>
        <v>15511</v>
      </c>
      <c r="E39" s="128">
        <f>+'[1]CORREGIDO AMB HOSP SEX'!G101+'[1]CORREGIDO AMB HOSP SEX'!J101</f>
        <v>9414038854</v>
      </c>
      <c r="F39" s="128">
        <f>+'[1]CORREGIDO AMB HOSP SEX'!H101+'[1]CORREGIDO AMB HOSP SEX'!K101</f>
        <v>6734015111</v>
      </c>
      <c r="G39" s="10">
        <f t="shared" si="0"/>
        <v>0.7153162649353986</v>
      </c>
      <c r="H39" s="15">
        <v>10.789545319429251</v>
      </c>
      <c r="I39" s="4">
        <f t="shared" si="1"/>
        <v>606926.6232995938</v>
      </c>
      <c r="J39" s="4">
        <f t="shared" si="1"/>
        <v>434144.48526851914</v>
      </c>
    </row>
    <row r="40" spans="1:10" ht="11.25">
      <c r="A40" s="180"/>
      <c r="B40" s="165"/>
      <c r="C40" s="48" t="s">
        <v>65</v>
      </c>
      <c r="D40" s="4">
        <f>+'[1]CORREGIDO AMB HOSP SEX'!F102+'[1]CORREGIDO AMB HOSP SEX'!I102</f>
        <v>2556</v>
      </c>
      <c r="E40" s="128">
        <f>+'[1]CORREGIDO AMB HOSP SEX'!G102+'[1]CORREGIDO AMB HOSP SEX'!J102</f>
        <v>908040406</v>
      </c>
      <c r="F40" s="128">
        <f>+'[1]CORREGIDO AMB HOSP SEX'!H102+'[1]CORREGIDO AMB HOSP SEX'!K102</f>
        <v>606048827</v>
      </c>
      <c r="G40" s="10">
        <f t="shared" si="0"/>
        <v>0.6674249548758516</v>
      </c>
      <c r="H40" s="15">
        <v>1.7779690436761761</v>
      </c>
      <c r="I40" s="4">
        <f t="shared" si="1"/>
        <v>355258.37480438186</v>
      </c>
      <c r="J40" s="4">
        <f t="shared" si="1"/>
        <v>237108.30477308293</v>
      </c>
    </row>
    <row r="41" spans="1:10" ht="11.25">
      <c r="A41" s="180"/>
      <c r="B41" s="165"/>
      <c r="C41" s="48" t="s">
        <v>66</v>
      </c>
      <c r="D41" s="4">
        <f>+'[1]CORREGIDO AMB HOSP SEX'!F103+'[1]CORREGIDO AMB HOSP SEX'!I103</f>
        <v>16776</v>
      </c>
      <c r="E41" s="128">
        <f>+'[1]CORREGIDO AMB HOSP SEX'!G103+'[1]CORREGIDO AMB HOSP SEX'!J103</f>
        <v>7757540792</v>
      </c>
      <c r="F41" s="128">
        <f>+'[1]CORREGIDO AMB HOSP SEX'!H103+'[1]CORREGIDO AMB HOSP SEX'!K103</f>
        <v>5538461742</v>
      </c>
      <c r="G41" s="10">
        <f t="shared" si="0"/>
        <v>0.7139455518830871</v>
      </c>
      <c r="H41" s="15">
        <v>11.66948696271969</v>
      </c>
      <c r="I41" s="4">
        <f t="shared" si="1"/>
        <v>462418.97901764425</v>
      </c>
      <c r="J41" s="4">
        <f t="shared" si="1"/>
        <v>330141.97317596566</v>
      </c>
    </row>
    <row r="42" spans="1:10" ht="11.25">
      <c r="A42" s="180"/>
      <c r="B42" s="165"/>
      <c r="C42" s="48" t="s">
        <v>67</v>
      </c>
      <c r="D42" s="4">
        <f>+'[1]CORREGIDO AMB HOSP SEX'!F104+'[1]CORREGIDO AMB HOSP SEX'!I104</f>
        <v>126</v>
      </c>
      <c r="E42" s="128">
        <f>+'[1]CORREGIDO AMB HOSP SEX'!G104+'[1]CORREGIDO AMB HOSP SEX'!J104</f>
        <v>72411643</v>
      </c>
      <c r="F42" s="128">
        <f>+'[1]CORREGIDO AMB HOSP SEX'!H104+'[1]CORREGIDO AMB HOSP SEX'!K104</f>
        <v>43805848</v>
      </c>
      <c r="G42" s="10">
        <f t="shared" si="0"/>
        <v>0.6049558632442575</v>
      </c>
      <c r="H42" s="15">
        <v>0.08764636130798051</v>
      </c>
      <c r="I42" s="4">
        <f t="shared" si="1"/>
        <v>574695.5793650794</v>
      </c>
      <c r="J42" s="4">
        <f t="shared" si="1"/>
        <v>347665.4603174603</v>
      </c>
    </row>
    <row r="43" spans="1:10" ht="11.25">
      <c r="A43" s="180"/>
      <c r="B43" s="165"/>
      <c r="C43" s="48" t="s">
        <v>71</v>
      </c>
      <c r="D43" s="4">
        <f>+'[1]CORREGIDO AMB HOSP SEX'!F108+'[1]CORREGIDO AMB HOSP SEX'!I108</f>
        <v>17022</v>
      </c>
      <c r="E43" s="128">
        <f>+'[1]CORREGIDO AMB HOSP SEX'!G108+'[1]CORREGIDO AMB HOSP SEX'!J108</f>
        <v>8665669198</v>
      </c>
      <c r="F43" s="128">
        <f>+'[1]CORREGIDO AMB HOSP SEX'!H108+'[1]CORREGIDO AMB HOSP SEX'!K108</f>
        <v>5534958255</v>
      </c>
      <c r="G43" s="10">
        <f t="shared" si="0"/>
        <v>0.6387225416217648</v>
      </c>
      <c r="H43" s="15">
        <v>11.84060604908289</v>
      </c>
      <c r="I43" s="4">
        <f t="shared" si="1"/>
        <v>509086.4292092586</v>
      </c>
      <c r="J43" s="4">
        <f t="shared" si="1"/>
        <v>325164.97796968627</v>
      </c>
    </row>
    <row r="44" spans="1:10" ht="11.25">
      <c r="A44" s="180"/>
      <c r="B44" s="166"/>
      <c r="C44" s="120" t="s">
        <v>17</v>
      </c>
      <c r="D44" s="117">
        <f>SUM(D31:D43)</f>
        <v>135063</v>
      </c>
      <c r="E44" s="129">
        <f>SUM(E31:E43)</f>
        <v>50937768987</v>
      </c>
      <c r="F44" s="129">
        <f>SUM(F31:F43)</f>
        <v>34298098209</v>
      </c>
      <c r="G44" s="115">
        <f t="shared" si="0"/>
        <v>0.6733333416654611</v>
      </c>
      <c r="H44" s="119">
        <v>93.95063886777596</v>
      </c>
      <c r="I44" s="117">
        <f t="shared" si="1"/>
        <v>377140.80826725304</v>
      </c>
      <c r="J44" s="117">
        <f t="shared" si="1"/>
        <v>253941.48070900247</v>
      </c>
    </row>
    <row r="45" spans="1:10" ht="11.25">
      <c r="A45" s="180"/>
      <c r="B45" s="164" t="s">
        <v>36</v>
      </c>
      <c r="C45" s="123" t="s">
        <v>124</v>
      </c>
      <c r="D45" s="14">
        <f>+'[1]CORREGIDO AMB HOSP SEX'!F110+'[1]CORREGIDO AMB HOSP SEX'!I110</f>
        <v>8604</v>
      </c>
      <c r="E45" s="131">
        <f>+'[1]CORREGIDO AMB HOSP SEX'!G110+'[1]CORREGIDO AMB HOSP SEX'!J110</f>
        <v>586320163</v>
      </c>
      <c r="F45" s="131">
        <f>+'[1]CORREGIDO AMB HOSP SEX'!H110+'[1]CORREGIDO AMB HOSP SEX'!K110</f>
        <v>340515477</v>
      </c>
      <c r="G45" s="10">
        <f t="shared" si="0"/>
        <v>0.5807671277373417</v>
      </c>
      <c r="H45" s="15">
        <v>5.98499438645924</v>
      </c>
      <c r="I45" s="4">
        <f t="shared" si="1"/>
        <v>68145.06775918178</v>
      </c>
      <c r="J45" s="4">
        <f t="shared" si="1"/>
        <v>39576.41527196653</v>
      </c>
    </row>
    <row r="46" spans="1:10" ht="11.25">
      <c r="A46" s="180"/>
      <c r="B46" s="165"/>
      <c r="C46" s="48" t="s">
        <v>72</v>
      </c>
      <c r="D46" s="4">
        <f>+'[1]CORREGIDO AMB HOSP SEX'!F111+'[1]CORREGIDO AMB HOSP SEX'!I111</f>
        <v>363346</v>
      </c>
      <c r="E46" s="128">
        <f>+'[1]CORREGIDO AMB HOSP SEX'!G111+'[1]CORREGIDO AMB HOSP SEX'!J111</f>
        <v>48051730758</v>
      </c>
      <c r="F46" s="128">
        <f>+'[1]CORREGIDO AMB HOSP SEX'!H111+'[1]CORREGIDO AMB HOSP SEX'!K111</f>
        <v>39518391228</v>
      </c>
      <c r="G46" s="10">
        <f t="shared" si="0"/>
        <v>0.822413482399293</v>
      </c>
      <c r="H46" s="15">
        <v>252.74567298261496</v>
      </c>
      <c r="I46" s="4">
        <f t="shared" si="1"/>
        <v>132247.859500311</v>
      </c>
      <c r="J46" s="4">
        <f t="shared" si="1"/>
        <v>108762.4226715032</v>
      </c>
    </row>
    <row r="47" spans="1:10" ht="11.25">
      <c r="A47" s="180"/>
      <c r="B47" s="165"/>
      <c r="C47" s="48" t="s">
        <v>73</v>
      </c>
      <c r="D47" s="4">
        <f>+'[1]CORREGIDO AMB HOSP SEX'!F112+'[1]CORREGIDO AMB HOSP SEX'!I112</f>
        <v>154644</v>
      </c>
      <c r="E47" s="128">
        <f>+'[1]CORREGIDO AMB HOSP SEX'!G112+'[1]CORREGIDO AMB HOSP SEX'!J112</f>
        <v>25664966164</v>
      </c>
      <c r="F47" s="128">
        <f>+'[1]CORREGIDO AMB HOSP SEX'!H112+'[1]CORREGIDO AMB HOSP SEX'!K112</f>
        <v>20229823544</v>
      </c>
      <c r="G47" s="10">
        <f t="shared" si="0"/>
        <v>0.7882271659635453</v>
      </c>
      <c r="H47" s="15">
        <v>107.57130077866141</v>
      </c>
      <c r="I47" s="4">
        <f t="shared" si="1"/>
        <v>165961.60319184707</v>
      </c>
      <c r="J47" s="4">
        <f t="shared" si="1"/>
        <v>130815.44414267607</v>
      </c>
    </row>
    <row r="48" spans="1:10" ht="11.25">
      <c r="A48" s="180"/>
      <c r="B48" s="165"/>
      <c r="C48" s="48" t="s">
        <v>74</v>
      </c>
      <c r="D48" s="4">
        <f>+'[1]CORREGIDO AMB HOSP SEX'!F113+'[1]CORREGIDO AMB HOSP SEX'!I113</f>
        <v>46044</v>
      </c>
      <c r="E48" s="128">
        <f>+'[1]CORREGIDO AMB HOSP SEX'!G113+'[1]CORREGIDO AMB HOSP SEX'!J113</f>
        <v>4964241260</v>
      </c>
      <c r="F48" s="128">
        <f>+'[1]CORREGIDO AMB HOSP SEX'!H113+'[1]CORREGIDO AMB HOSP SEX'!K113</f>
        <v>2044095969</v>
      </c>
      <c r="G48" s="10">
        <f t="shared" si="0"/>
        <v>0.4117640263519344</v>
      </c>
      <c r="H48" s="15">
        <v>32.02848460368774</v>
      </c>
      <c r="I48" s="4">
        <f t="shared" si="1"/>
        <v>107815.16071583703</v>
      </c>
      <c r="J48" s="4">
        <f t="shared" si="1"/>
        <v>44394.40467813396</v>
      </c>
    </row>
    <row r="49" spans="1:10" ht="11.25">
      <c r="A49" s="180"/>
      <c r="B49" s="165"/>
      <c r="C49" s="48" t="s">
        <v>75</v>
      </c>
      <c r="D49" s="4">
        <f>+'[1]CORREGIDO AMB HOSP SEX'!F114+'[1]CORREGIDO AMB HOSP SEX'!I114</f>
        <v>66652</v>
      </c>
      <c r="E49" s="128">
        <f>+'[1]CORREGIDO AMB HOSP SEX'!G114+'[1]CORREGIDO AMB HOSP SEX'!J114</f>
        <v>5983187936</v>
      </c>
      <c r="F49" s="128">
        <f>+'[1]CORREGIDO AMB HOSP SEX'!H114+'[1]CORREGIDO AMB HOSP SEX'!K114</f>
        <v>1345163592</v>
      </c>
      <c r="G49" s="10">
        <f t="shared" si="0"/>
        <v>0.2248238909405369</v>
      </c>
      <c r="H49" s="15">
        <v>46.36353391983744</v>
      </c>
      <c r="I49" s="4">
        <f t="shared" si="1"/>
        <v>89767.56790493909</v>
      </c>
      <c r="J49" s="4">
        <f t="shared" si="1"/>
        <v>20181.893896657264</v>
      </c>
    </row>
    <row r="50" spans="1:10" ht="11.25">
      <c r="A50" s="180"/>
      <c r="B50" s="165"/>
      <c r="C50" s="48" t="s">
        <v>76</v>
      </c>
      <c r="D50" s="4">
        <f>+'[1]CORREGIDO AMB HOSP SEX'!F115+'[1]CORREGIDO AMB HOSP SEX'!I115</f>
        <v>885</v>
      </c>
      <c r="E50" s="128">
        <f>+'[1]CORREGIDO AMB HOSP SEX'!G115+'[1]CORREGIDO AMB HOSP SEX'!J115</f>
        <v>611754132</v>
      </c>
      <c r="F50" s="128">
        <f>+'[1]CORREGIDO AMB HOSP SEX'!H115+'[1]CORREGIDO AMB HOSP SEX'!K115</f>
        <v>165829539</v>
      </c>
      <c r="G50" s="10">
        <f t="shared" si="0"/>
        <v>0.27107220094755324</v>
      </c>
      <c r="H50" s="15">
        <v>0.6156113472822441</v>
      </c>
      <c r="I50" s="4">
        <f t="shared" si="1"/>
        <v>691247.606779661</v>
      </c>
      <c r="J50" s="4">
        <f t="shared" si="1"/>
        <v>187378.01016949152</v>
      </c>
    </row>
    <row r="51" spans="1:10" ht="11.25">
      <c r="A51" s="180"/>
      <c r="B51" s="165"/>
      <c r="C51" s="48" t="s">
        <v>77</v>
      </c>
      <c r="D51" s="4">
        <f>+'[1]CORREGIDO AMB HOSP SEX'!F116+'[1]CORREGIDO AMB HOSP SEX'!I116</f>
        <v>6027</v>
      </c>
      <c r="E51" s="128">
        <f>+'[1]CORREGIDO AMB HOSP SEX'!G116+'[1]CORREGIDO AMB HOSP SEX'!J116</f>
        <v>441110131</v>
      </c>
      <c r="F51" s="128">
        <f>+'[1]CORREGIDO AMB HOSP SEX'!H116+'[1]CORREGIDO AMB HOSP SEX'!K116</f>
        <v>220612705</v>
      </c>
      <c r="G51" s="10">
        <f t="shared" si="0"/>
        <v>0.5001306691820234</v>
      </c>
      <c r="H51" s="15">
        <v>4.1924176158984015</v>
      </c>
      <c r="I51" s="4">
        <f t="shared" si="1"/>
        <v>73189.00464576074</v>
      </c>
      <c r="J51" s="4">
        <f t="shared" si="1"/>
        <v>36604.06587025054</v>
      </c>
    </row>
    <row r="52" spans="1:10" ht="11.25">
      <c r="A52" s="180"/>
      <c r="B52" s="165"/>
      <c r="C52" s="48" t="s">
        <v>97</v>
      </c>
      <c r="D52" s="4">
        <f>+'[1]CORREGIDO AMB HOSP SEX'!F117+'[1]CORREGIDO AMB HOSP SEX'!I117</f>
        <v>2499</v>
      </c>
      <c r="E52" s="128">
        <f>+'[1]CORREGIDO AMB HOSP SEX'!G117+'[1]CORREGIDO AMB HOSP SEX'!J117</f>
        <v>45038916</v>
      </c>
      <c r="F52" s="128">
        <f>+'[1]CORREGIDO AMB HOSP SEX'!H117+'[1]CORREGIDO AMB HOSP SEX'!K117</f>
        <v>23046807</v>
      </c>
      <c r="G52" s="10">
        <f t="shared" si="0"/>
        <v>0.5117087409474953</v>
      </c>
      <c r="H52" s="15">
        <v>1.7383194992749469</v>
      </c>
      <c r="I52" s="4">
        <f t="shared" si="1"/>
        <v>18022.775510204083</v>
      </c>
      <c r="J52" s="4">
        <f t="shared" si="1"/>
        <v>9222.411764705883</v>
      </c>
    </row>
    <row r="53" spans="1:10" ht="11.25">
      <c r="A53" s="180"/>
      <c r="B53" s="166"/>
      <c r="C53" s="120" t="s">
        <v>17</v>
      </c>
      <c r="D53" s="117">
        <f>SUM(D45:D52)</f>
        <v>648701</v>
      </c>
      <c r="E53" s="129">
        <f>SUM(E45:E52)</f>
        <v>86348349460</v>
      </c>
      <c r="F53" s="129">
        <f>SUM(F45:F52)</f>
        <v>63887478861</v>
      </c>
      <c r="G53" s="115">
        <f t="shared" si="0"/>
        <v>0.7398807187460512</v>
      </c>
      <c r="H53" s="119">
        <v>451.24033513371637</v>
      </c>
      <c r="I53" s="117">
        <f t="shared" si="1"/>
        <v>133109.6290278572</v>
      </c>
      <c r="J53" s="117">
        <f t="shared" si="1"/>
        <v>98485.24799715124</v>
      </c>
    </row>
    <row r="54" spans="1:10" ht="11.25">
      <c r="A54" s="180"/>
      <c r="B54" s="164" t="s">
        <v>215</v>
      </c>
      <c r="C54" s="123" t="s">
        <v>210</v>
      </c>
      <c r="D54" s="14">
        <f>+'[1]CORREGIDO AMB HOSP SEX'!F119+'[1]CORREGIDO AMB HOSP SEX'!I119</f>
        <v>694893</v>
      </c>
      <c r="E54" s="131">
        <f>+'[1]CORREGIDO AMB HOSP SEX'!G119+'[1]CORREGIDO AMB HOSP SEX'!J119</f>
        <v>11412169471</v>
      </c>
      <c r="F54" s="131">
        <f>+'[1]CORREGIDO AMB HOSP SEX'!H119+'[1]CORREGIDO AMB HOSP SEX'!K119</f>
        <v>10968209498</v>
      </c>
      <c r="G54" s="32">
        <f t="shared" si="0"/>
        <v>0.9610976708566966</v>
      </c>
      <c r="H54" s="33">
        <v>483.3717694316389</v>
      </c>
      <c r="I54" s="14">
        <f>+E54/$D54</f>
        <v>16422.91614824153</v>
      </c>
      <c r="J54" s="14">
        <f>+F54/$D54</f>
        <v>15784.026458749764</v>
      </c>
    </row>
    <row r="55" spans="1:10" ht="11.25">
      <c r="A55" s="180"/>
      <c r="B55" s="165"/>
      <c r="C55" s="48" t="s">
        <v>213</v>
      </c>
      <c r="D55" s="4">
        <f>+'[1]CORREGIDO AMB HOSP SEX'!F120+'[1]CORREGIDO AMB HOSP SEX'!I120</f>
        <v>195298</v>
      </c>
      <c r="E55" s="128">
        <f>+'[1]CORREGIDO AMB HOSP SEX'!G120+'[1]CORREGIDO AMB HOSP SEX'!J120</f>
        <v>27708540082</v>
      </c>
      <c r="F55" s="128">
        <f>+'[1]CORREGIDO AMB HOSP SEX'!H120+'[1]CORREGIDO AMB HOSP SEX'!K120</f>
        <v>20834795032</v>
      </c>
      <c r="G55" s="10">
        <f t="shared" si="0"/>
        <v>0.7519268417008619</v>
      </c>
      <c r="H55" s="15">
        <v>135.85046881528552</v>
      </c>
      <c r="I55" s="4">
        <f aca="true" t="shared" si="2" ref="I55:J62">+E55/$D55</f>
        <v>141878.25826173334</v>
      </c>
      <c r="J55" s="4">
        <f t="shared" si="2"/>
        <v>106682.07064076437</v>
      </c>
    </row>
    <row r="56" spans="1:10" ht="11.25" customHeight="1">
      <c r="A56" s="180"/>
      <c r="B56" s="168"/>
      <c r="C56" s="48" t="s">
        <v>121</v>
      </c>
      <c r="D56" s="4">
        <f>+'[1]CORREGIDO AMB HOSP SEX'!F121+'[1]CORREGIDO AMB HOSP SEX'!I121</f>
        <v>111594</v>
      </c>
      <c r="E56" s="128">
        <f>+'[1]CORREGIDO AMB HOSP SEX'!G121+'[1]CORREGIDO AMB HOSP SEX'!J121</f>
        <v>18428540732</v>
      </c>
      <c r="F56" s="128">
        <f>+'[1]CORREGIDO AMB HOSP SEX'!H121+'[1]CORREGIDO AMB HOSP SEX'!K121</f>
        <v>14605041306</v>
      </c>
      <c r="G56" s="10">
        <f t="shared" si="0"/>
        <v>0.7925229413655779</v>
      </c>
      <c r="H56" s="15">
        <v>77.6254606651014</v>
      </c>
      <c r="I56" s="4">
        <f t="shared" si="2"/>
        <v>165139.171747585</v>
      </c>
      <c r="J56" s="4">
        <f t="shared" si="2"/>
        <v>130876.5821280714</v>
      </c>
    </row>
    <row r="57" spans="1:10" ht="11.25" customHeight="1">
      <c r="A57" s="180"/>
      <c r="B57" s="168"/>
      <c r="C57" s="48" t="s">
        <v>78</v>
      </c>
      <c r="D57" s="4">
        <f>+'[1]CORREGIDO AMB HOSP SEX'!F122+'[1]CORREGIDO AMB HOSP SEX'!I122</f>
        <v>449425</v>
      </c>
      <c r="E57" s="128">
        <f>+'[1]CORREGIDO AMB HOSP SEX'!G122+'[1]CORREGIDO AMB HOSP SEX'!J122</f>
        <v>8727120869</v>
      </c>
      <c r="F57" s="128">
        <f>+'[1]CORREGIDO AMB HOSP SEX'!H122+'[1]CORREGIDO AMB HOSP SEX'!K122</f>
        <v>3754033556</v>
      </c>
      <c r="G57" s="10">
        <f t="shared" si="0"/>
        <v>0.43015716321001946</v>
      </c>
      <c r="H57" s="15">
        <v>312.6227454828503</v>
      </c>
      <c r="I57" s="4">
        <f t="shared" si="2"/>
        <v>19418.414349446513</v>
      </c>
      <c r="J57" s="4">
        <f t="shared" si="2"/>
        <v>8352.970030594648</v>
      </c>
    </row>
    <row r="58" spans="1:10" ht="11.25" customHeight="1">
      <c r="A58" s="180"/>
      <c r="B58" s="168"/>
      <c r="C58" s="48" t="s">
        <v>211</v>
      </c>
      <c r="D58" s="4">
        <f>+'[1]CORREGIDO AMB HOSP SEX'!F123+'[1]CORREGIDO AMB HOSP SEX'!I123</f>
        <v>7504</v>
      </c>
      <c r="E58" s="128">
        <f>+'[1]CORREGIDO AMB HOSP SEX'!G123+'[1]CORREGIDO AMB HOSP SEX'!J123</f>
        <v>5323538659</v>
      </c>
      <c r="F58" s="128">
        <f>+'[1]CORREGIDO AMB HOSP SEX'!H123+'[1]CORREGIDO AMB HOSP SEX'!K123</f>
        <v>3649005202</v>
      </c>
      <c r="G58" s="10">
        <f>IF($E58=0,"",(+F58/E58))</f>
        <v>0.6854473003273818</v>
      </c>
      <c r="H58" s="15">
        <v>5.219827740119729</v>
      </c>
      <c r="I58" s="4">
        <f>IF($D58=0,"",(+E58/$D58))</f>
        <v>709426.793576759</v>
      </c>
      <c r="J58" s="4">
        <f>IF($D58=0,"",(+F58/$D58))</f>
        <v>486274.68043710024</v>
      </c>
    </row>
    <row r="59" spans="1:10" ht="11.25" customHeight="1">
      <c r="A59" s="180"/>
      <c r="B59" s="168"/>
      <c r="C59" s="48" t="s">
        <v>212</v>
      </c>
      <c r="D59" s="4">
        <f>+'[1]CORREGIDO AMB HOSP SEX'!F124+'[1]CORREGIDO AMB HOSP SEX'!I124</f>
        <v>604</v>
      </c>
      <c r="E59" s="128">
        <f>+'[1]CORREGIDO AMB HOSP SEX'!G124+'[1]CORREGIDO AMB HOSP SEX'!J124</f>
        <v>222987577</v>
      </c>
      <c r="F59" s="128">
        <f>+'[1]CORREGIDO AMB HOSP SEX'!H124+'[1]CORREGIDO AMB HOSP SEX'!K124</f>
        <v>171849218</v>
      </c>
      <c r="G59" s="10">
        <f>IF(F59=0,"",(+F59/E59))</f>
        <v>0.7706672286949869</v>
      </c>
      <c r="H59" s="15">
        <v>0.420146049444605</v>
      </c>
      <c r="I59" s="4">
        <f>IF(F59=0,"",(+E59/$D59))</f>
        <v>369184.73013245035</v>
      </c>
      <c r="J59" s="4">
        <f>IF(F59=0,"",(+F59/$D59))</f>
        <v>284518.5728476821</v>
      </c>
    </row>
    <row r="60" spans="1:10" ht="11.25" customHeight="1">
      <c r="A60" s="180"/>
      <c r="B60" s="173"/>
      <c r="C60" s="120" t="s">
        <v>17</v>
      </c>
      <c r="D60" s="117">
        <f>SUM(D54:D59)</f>
        <v>1459318</v>
      </c>
      <c r="E60" s="129">
        <f>SUM(E54:E59)</f>
        <v>71822897390</v>
      </c>
      <c r="F60" s="129">
        <f>SUM(F54:F59)</f>
        <v>53982933812</v>
      </c>
      <c r="G60" s="115">
        <f t="shared" si="0"/>
        <v>0.751611752988346</v>
      </c>
      <c r="H60" s="116">
        <v>1015.1104181844404</v>
      </c>
      <c r="I60" s="117">
        <f t="shared" si="2"/>
        <v>49216.75562831405</v>
      </c>
      <c r="J60" s="117">
        <f t="shared" si="2"/>
        <v>36991.891974196165</v>
      </c>
    </row>
    <row r="61" spans="1:10" ht="11.25">
      <c r="A61" s="180"/>
      <c r="B61" s="171" t="s">
        <v>19</v>
      </c>
      <c r="C61" s="171"/>
      <c r="D61" s="14">
        <f>+'[1]CORREGIDO AMB HOSP SEX'!F128+'[1]CORREGIDO AMB HOSP SEX'!I128</f>
        <v>774705</v>
      </c>
      <c r="E61" s="128">
        <f>+'[1]CORREGIDO AMB HOSP SEX'!G128+'[1]CORREGIDO AMB HOSP SEX'!J128</f>
        <v>34439330979</v>
      </c>
      <c r="F61" s="128">
        <f>+'[1]CORREGIDO AMB HOSP SEX'!H128+'[1]CORREGIDO AMB HOSP SEX'!K128</f>
        <v>20278372372</v>
      </c>
      <c r="G61" s="11">
        <f>+F61/E61</f>
        <v>0.5888143525309798</v>
      </c>
      <c r="H61" s="16">
        <v>538.8894788658654</v>
      </c>
      <c r="I61" s="6">
        <f t="shared" si="2"/>
        <v>44454.767916819954</v>
      </c>
      <c r="J61" s="6">
        <f t="shared" si="2"/>
        <v>26175.605387857315</v>
      </c>
    </row>
    <row r="62" spans="1:10" ht="12" thickBot="1">
      <c r="A62" s="181"/>
      <c r="B62" s="139"/>
      <c r="C62" s="121" t="s">
        <v>122</v>
      </c>
      <c r="D62" s="110">
        <f>+D61+D60+D53+D44+D30+D14+D10</f>
        <v>18688815</v>
      </c>
      <c r="E62" s="130">
        <f>+E61+E60+E53+E44+E30+E14+E10</f>
        <v>425736382603</v>
      </c>
      <c r="F62" s="130">
        <f>+F61+F60+F53+F44+F30+F14+F10</f>
        <v>284940597379</v>
      </c>
      <c r="G62" s="112">
        <f>+F62/E62</f>
        <v>0.6692888111578372</v>
      </c>
      <c r="H62" s="113">
        <v>13000.052634190522</v>
      </c>
      <c r="I62" s="110">
        <f t="shared" si="2"/>
        <v>22780.27700541741</v>
      </c>
      <c r="J62" s="110">
        <f t="shared" si="2"/>
        <v>15246.584514802036</v>
      </c>
    </row>
    <row r="63" spans="1:10" ht="11.25">
      <c r="A63" s="78" t="s">
        <v>201</v>
      </c>
      <c r="B63" s="79"/>
      <c r="C63" s="79"/>
      <c r="D63" s="80"/>
      <c r="E63" s="80"/>
      <c r="F63" s="80"/>
      <c r="G63" s="81"/>
      <c r="H63" s="82"/>
      <c r="I63" s="80"/>
      <c r="J63" s="80"/>
    </row>
    <row r="64" spans="1:10" ht="11.25">
      <c r="A64" s="83"/>
      <c r="B64" s="79"/>
      <c r="C64" s="79"/>
      <c r="D64" s="80"/>
      <c r="E64" s="80"/>
      <c r="F64" s="80"/>
      <c r="G64" s="81"/>
      <c r="H64" s="82"/>
      <c r="I64" s="80"/>
      <c r="J64" s="80"/>
    </row>
    <row r="65" spans="1:10" ht="11.25">
      <c r="A65" s="148" t="s">
        <v>189</v>
      </c>
      <c r="B65" s="148"/>
      <c r="C65" s="148"/>
      <c r="D65" s="148"/>
      <c r="E65" s="148"/>
      <c r="F65" s="148"/>
      <c r="G65" s="148"/>
      <c r="H65" s="148"/>
      <c r="I65" s="148"/>
      <c r="J65" s="148"/>
    </row>
    <row r="66" spans="1:10" ht="11.25">
      <c r="A66" s="178" t="s">
        <v>159</v>
      </c>
      <c r="B66" s="178"/>
      <c r="C66" s="178"/>
      <c r="D66" s="178"/>
      <c r="E66" s="178"/>
      <c r="F66" s="178"/>
      <c r="G66" s="178"/>
      <c r="H66" s="178"/>
      <c r="I66" s="178"/>
      <c r="J66" s="178"/>
    </row>
    <row r="67" spans="1:10" ht="11.25">
      <c r="A67" s="178" t="s">
        <v>219</v>
      </c>
      <c r="B67" s="178"/>
      <c r="C67" s="178"/>
      <c r="D67" s="178"/>
      <c r="E67" s="178"/>
      <c r="F67" s="178"/>
      <c r="G67" s="178"/>
      <c r="H67" s="178"/>
      <c r="I67" s="178"/>
      <c r="J67" s="178"/>
    </row>
    <row r="68" spans="1:10" ht="12" thickBot="1">
      <c r="A68" s="62"/>
      <c r="B68" s="86">
        <v>1000000</v>
      </c>
      <c r="C68" s="62"/>
      <c r="D68" s="62"/>
      <c r="E68" s="62"/>
      <c r="F68" s="62"/>
      <c r="G68" s="62"/>
      <c r="H68" s="62"/>
      <c r="I68" s="62"/>
      <c r="J68" s="62"/>
    </row>
    <row r="69" spans="1:10" ht="11.25">
      <c r="A69" s="176" t="s">
        <v>15</v>
      </c>
      <c r="B69" s="176" t="s">
        <v>95</v>
      </c>
      <c r="C69" s="176" t="s">
        <v>96</v>
      </c>
      <c r="D69" s="176" t="s">
        <v>80</v>
      </c>
      <c r="E69" s="176" t="s">
        <v>192</v>
      </c>
      <c r="F69" s="176" t="s">
        <v>193</v>
      </c>
      <c r="G69" s="176" t="s">
        <v>93</v>
      </c>
      <c r="H69" s="176" t="s">
        <v>101</v>
      </c>
      <c r="I69" s="176" t="s">
        <v>99</v>
      </c>
      <c r="J69" s="176" t="s">
        <v>98</v>
      </c>
    </row>
    <row r="70" spans="1:10" ht="11.25">
      <c r="A70" s="177"/>
      <c r="B70" s="177"/>
      <c r="C70" s="177"/>
      <c r="D70" s="177"/>
      <c r="E70" s="177"/>
      <c r="F70" s="177"/>
      <c r="G70" s="177"/>
      <c r="H70" s="177"/>
      <c r="I70" s="177"/>
      <c r="J70" s="177"/>
    </row>
    <row r="71" spans="1:10" ht="11.25">
      <c r="A71" s="179" t="s">
        <v>1</v>
      </c>
      <c r="B71" s="164" t="s">
        <v>33</v>
      </c>
      <c r="C71" s="123" t="s">
        <v>37</v>
      </c>
      <c r="D71" s="14">
        <f>+'[1]CORREGIDO AMB HOSP SEX'!F4+'[1]CORREGIDO AMB HOSP SEX'!I4</f>
        <v>5738646</v>
      </c>
      <c r="E71" s="131">
        <f>+'[1]CORREGIDO AMB HOSP SEX'!G4+'[1]CORREGIDO AMB HOSP SEX'!J4</f>
        <v>92797649377</v>
      </c>
      <c r="F71" s="131">
        <f>+'[1]CORREGIDO AMB HOSP SEX'!H4+'[1]CORREGIDO AMB HOSP SEX'!K4</f>
        <v>57132763894</v>
      </c>
      <c r="G71" s="32">
        <f aca="true" t="shared" si="3" ref="G71:G129">+F71/E71</f>
        <v>0.6156703782645643</v>
      </c>
      <c r="H71" s="33">
        <v>4414.585313142823</v>
      </c>
      <c r="I71" s="14">
        <f t="shared" si="1"/>
        <v>16170.652341510524</v>
      </c>
      <c r="J71" s="14">
        <f t="shared" si="1"/>
        <v>9955.791643882547</v>
      </c>
    </row>
    <row r="72" spans="1:10" ht="11.25" customHeight="1">
      <c r="A72" s="180"/>
      <c r="B72" s="189"/>
      <c r="C72" s="48" t="s">
        <v>38</v>
      </c>
      <c r="D72" s="4">
        <f>+'[1]CORREGIDO AMB HOSP SEX'!F5+'[1]CORREGIDO AMB HOSP SEX'!I5</f>
        <v>55030</v>
      </c>
      <c r="E72" s="128">
        <f>+'[1]CORREGIDO AMB HOSP SEX'!G5+'[1]CORREGIDO AMB HOSP SEX'!J5</f>
        <v>1304471754</v>
      </c>
      <c r="F72" s="128">
        <f>+'[1]CORREGIDO AMB HOSP SEX'!H5+'[1]CORREGIDO AMB HOSP SEX'!K5</f>
        <v>688267795</v>
      </c>
      <c r="G72" s="10">
        <f t="shared" si="3"/>
        <v>0.5276218460764004</v>
      </c>
      <c r="H72" s="15">
        <v>42.33309212351652</v>
      </c>
      <c r="I72" s="4">
        <f t="shared" si="1"/>
        <v>23704.73839723787</v>
      </c>
      <c r="J72" s="4">
        <f t="shared" si="1"/>
        <v>12507.137833908777</v>
      </c>
    </row>
    <row r="73" spans="1:10" ht="11.25" customHeight="1">
      <c r="A73" s="180"/>
      <c r="B73" s="189"/>
      <c r="C73" s="48" t="s">
        <v>39</v>
      </c>
      <c r="D73" s="4">
        <f>+'[1]CORREGIDO AMB HOSP SEX'!F6+'[1]CORREGIDO AMB HOSP SEX'!I6</f>
        <v>249701</v>
      </c>
      <c r="E73" s="128">
        <f>+'[1]CORREGIDO AMB HOSP SEX'!G6+'[1]CORREGIDO AMB HOSP SEX'!J6</f>
        <v>7575919186</v>
      </c>
      <c r="F73" s="128">
        <f>+'[1]CORREGIDO AMB HOSP SEX'!H6+'[1]CORREGIDO AMB HOSP SEX'!K6</f>
        <v>4822875738</v>
      </c>
      <c r="G73" s="10">
        <f t="shared" si="3"/>
        <v>0.6366060169850392</v>
      </c>
      <c r="H73" s="15">
        <v>192.08823253378517</v>
      </c>
      <c r="I73" s="4">
        <f t="shared" si="1"/>
        <v>30339.963340154824</v>
      </c>
      <c r="J73" s="4">
        <f t="shared" si="1"/>
        <v>19314.603217448068</v>
      </c>
    </row>
    <row r="74" spans="1:10" ht="11.25" customHeight="1">
      <c r="A74" s="180"/>
      <c r="B74" s="190"/>
      <c r="C74" s="120" t="s">
        <v>17</v>
      </c>
      <c r="D74" s="117">
        <f>SUM(D71:D73)</f>
        <v>6043377</v>
      </c>
      <c r="E74" s="129">
        <f>SUM(E71:E73)</f>
        <v>101678040317</v>
      </c>
      <c r="F74" s="129">
        <f>SUM(F71:F73)</f>
        <v>62643907427</v>
      </c>
      <c r="G74" s="115">
        <f t="shared" si="3"/>
        <v>0.6161006568546767</v>
      </c>
      <c r="H74" s="119">
        <v>4649.006637800126</v>
      </c>
      <c r="I74" s="117">
        <f t="shared" si="1"/>
        <v>16824.705841948962</v>
      </c>
      <c r="J74" s="117">
        <f t="shared" si="1"/>
        <v>10365.712320611472</v>
      </c>
    </row>
    <row r="75" spans="1:10" ht="11.25">
      <c r="A75" s="180"/>
      <c r="B75" s="164" t="s">
        <v>34</v>
      </c>
      <c r="C75" s="48" t="s">
        <v>40</v>
      </c>
      <c r="D75" s="4">
        <f>+'[1]CORREGIDO AMB HOSP SEX'!F8+'[1]CORREGIDO AMB HOSP SEX'!I8</f>
        <v>8487021</v>
      </c>
      <c r="E75" s="128">
        <f>+'[1]CORREGIDO AMB HOSP SEX'!G8+'[1]CORREGIDO AMB HOSP SEX'!J8</f>
        <v>32944880301</v>
      </c>
      <c r="F75" s="128">
        <f>+'[1]CORREGIDO AMB HOSP SEX'!H8+'[1]CORREGIDO AMB HOSP SEX'!K8</f>
        <v>22710739544</v>
      </c>
      <c r="G75" s="10">
        <f t="shared" si="3"/>
        <v>0.6893556551580685</v>
      </c>
      <c r="H75" s="15">
        <v>6528.835941254212</v>
      </c>
      <c r="I75" s="4">
        <f t="shared" si="1"/>
        <v>3881.7955441609015</v>
      </c>
      <c r="J75" s="4">
        <f t="shared" si="1"/>
        <v>2675.9377105347094</v>
      </c>
    </row>
    <row r="76" spans="1:10" ht="11.25">
      <c r="A76" s="180"/>
      <c r="B76" s="165"/>
      <c r="C76" s="48" t="s">
        <v>41</v>
      </c>
      <c r="D76" s="4">
        <f>+'[1]CORREGIDO AMB HOSP SEX'!F9+'[1]CORREGIDO AMB HOSP SEX'!I9</f>
        <v>1799465</v>
      </c>
      <c r="E76" s="128">
        <f>+'[1]CORREGIDO AMB HOSP SEX'!G9+'[1]CORREGIDO AMB HOSP SEX'!J9</f>
        <v>46354037877</v>
      </c>
      <c r="F76" s="128">
        <f>+'[1]CORREGIDO AMB HOSP SEX'!H9+'[1]CORREGIDO AMB HOSP SEX'!K9</f>
        <v>30672914932</v>
      </c>
      <c r="G76" s="10">
        <f t="shared" si="3"/>
        <v>0.6617096662299472</v>
      </c>
      <c r="H76" s="15">
        <v>1384.2798040713003</v>
      </c>
      <c r="I76" s="4">
        <f t="shared" si="1"/>
        <v>25759.899679627</v>
      </c>
      <c r="J76" s="4">
        <f t="shared" si="1"/>
        <v>17045.574619122905</v>
      </c>
    </row>
    <row r="77" spans="1:10" ht="11.25">
      <c r="A77" s="180"/>
      <c r="B77" s="165"/>
      <c r="C77" s="48" t="s">
        <v>42</v>
      </c>
      <c r="D77" s="4">
        <f>+'[1]CORREGIDO AMB HOSP SEX'!F10+'[1]CORREGIDO AMB HOSP SEX'!I10</f>
        <v>391099</v>
      </c>
      <c r="E77" s="128">
        <f>+'[1]CORREGIDO AMB HOSP SEX'!G10+'[1]CORREGIDO AMB HOSP SEX'!J10</f>
        <v>6028439103</v>
      </c>
      <c r="F77" s="128">
        <f>+'[1]CORREGIDO AMB HOSP SEX'!H10+'[1]CORREGIDO AMB HOSP SEX'!K10</f>
        <v>4096075578</v>
      </c>
      <c r="G77" s="10">
        <f t="shared" si="3"/>
        <v>0.6794587301979419</v>
      </c>
      <c r="H77" s="15">
        <v>300.8618934474866</v>
      </c>
      <c r="I77" s="4">
        <f t="shared" si="1"/>
        <v>15414.100018153971</v>
      </c>
      <c r="J77" s="4">
        <f t="shared" si="1"/>
        <v>10473.24482547897</v>
      </c>
    </row>
    <row r="78" spans="1:10" ht="11.25">
      <c r="A78" s="180"/>
      <c r="B78" s="166"/>
      <c r="C78" s="120" t="s">
        <v>17</v>
      </c>
      <c r="D78" s="117">
        <f>SUM(D75:D77)</f>
        <v>10677585</v>
      </c>
      <c r="E78" s="129">
        <f>SUM(E75:E77)</f>
        <v>85327357281</v>
      </c>
      <c r="F78" s="129">
        <f>SUM(F75:F77)</f>
        <v>57479730054</v>
      </c>
      <c r="G78" s="115">
        <f t="shared" si="3"/>
        <v>0.6736377626780095</v>
      </c>
      <c r="H78" s="119">
        <v>8213.977638772998</v>
      </c>
      <c r="I78" s="117">
        <f t="shared" si="1"/>
        <v>7991.259941363145</v>
      </c>
      <c r="J78" s="117">
        <f t="shared" si="1"/>
        <v>5383.214467878271</v>
      </c>
    </row>
    <row r="79" spans="1:10" ht="11.25">
      <c r="A79" s="180"/>
      <c r="B79" s="164" t="s">
        <v>79</v>
      </c>
      <c r="C79" s="48" t="s">
        <v>43</v>
      </c>
      <c r="D79" s="4">
        <f>+'[1]CORREGIDO AMB HOSP SEX'!F12+'[1]CORREGIDO AMB HOSP SEX'!I12</f>
        <v>71228</v>
      </c>
      <c r="E79" s="128">
        <f>+'[1]CORREGIDO AMB HOSP SEX'!G12+'[1]CORREGIDO AMB HOSP SEX'!J12</f>
        <v>4049111196</v>
      </c>
      <c r="F79" s="128">
        <f>+'[1]CORREGIDO AMB HOSP SEX'!H12+'[1]CORREGIDO AMB HOSP SEX'!K12</f>
        <v>2668067115</v>
      </c>
      <c r="G79" s="10">
        <f t="shared" si="3"/>
        <v>0.6589266102733129</v>
      </c>
      <c r="H79" s="15">
        <v>54.79377586359867</v>
      </c>
      <c r="I79" s="4">
        <f t="shared" si="1"/>
        <v>56847.1836356489</v>
      </c>
      <c r="J79" s="4">
        <f t="shared" si="1"/>
        <v>37458.12201662268</v>
      </c>
    </row>
    <row r="80" spans="1:10" ht="11.25">
      <c r="A80" s="180"/>
      <c r="B80" s="165"/>
      <c r="C80" s="48" t="s">
        <v>44</v>
      </c>
      <c r="D80" s="4">
        <f>+'[1]CORREGIDO AMB HOSP SEX'!F13+'[1]CORREGIDO AMB HOSP SEX'!I13</f>
        <v>3243349</v>
      </c>
      <c r="E80" s="128">
        <f>+'[1]CORREGIDO AMB HOSP SEX'!G13+'[1]CORREGIDO AMB HOSP SEX'!J13</f>
        <v>9060587894</v>
      </c>
      <c r="F80" s="128">
        <f>+'[1]CORREGIDO AMB HOSP SEX'!H13+'[1]CORREGIDO AMB HOSP SEX'!K13</f>
        <v>4641106533</v>
      </c>
      <c r="G80" s="10">
        <f t="shared" si="3"/>
        <v>0.5122301761537329</v>
      </c>
      <c r="H80" s="15">
        <v>2495.020752420774</v>
      </c>
      <c r="I80" s="4">
        <f aca="true" t="shared" si="4" ref="I80:J122">+E80/$D80</f>
        <v>2793.5901729971088</v>
      </c>
      <c r="J80" s="4">
        <f t="shared" si="4"/>
        <v>1430.9611864156464</v>
      </c>
    </row>
    <row r="81" spans="1:10" ht="11.25">
      <c r="A81" s="180"/>
      <c r="B81" s="165"/>
      <c r="C81" s="48" t="s">
        <v>45</v>
      </c>
      <c r="D81" s="4">
        <f>+'[1]CORREGIDO AMB HOSP SEX'!F14+'[1]CORREGIDO AMB HOSP SEX'!I14</f>
        <v>44150</v>
      </c>
      <c r="E81" s="128">
        <f>+'[1]CORREGIDO AMB HOSP SEX'!G14+'[1]CORREGIDO AMB HOSP SEX'!J14</f>
        <v>1015989957</v>
      </c>
      <c r="F81" s="128">
        <f>+'[1]CORREGIDO AMB HOSP SEX'!H14+'[1]CORREGIDO AMB HOSP SEX'!K14</f>
        <v>785180112</v>
      </c>
      <c r="G81" s="10">
        <f t="shared" si="3"/>
        <v>0.7728227100969267</v>
      </c>
      <c r="H81" s="15">
        <v>33.963402094371325</v>
      </c>
      <c r="I81" s="4">
        <f t="shared" si="4"/>
        <v>23012.230056625143</v>
      </c>
      <c r="J81" s="4">
        <f t="shared" si="4"/>
        <v>17784.373997734994</v>
      </c>
    </row>
    <row r="82" spans="1:10" ht="11.25">
      <c r="A82" s="180"/>
      <c r="B82" s="165"/>
      <c r="C82" s="48" t="s">
        <v>46</v>
      </c>
      <c r="D82" s="4">
        <f>+'[1]CORREGIDO AMB HOSP SEX'!F15+'[1]CORREGIDO AMB HOSP SEX'!I15</f>
        <v>277138</v>
      </c>
      <c r="E82" s="128">
        <f>+'[1]CORREGIDO AMB HOSP SEX'!G15+'[1]CORREGIDO AMB HOSP SEX'!J15</f>
        <v>8837072003</v>
      </c>
      <c r="F82" s="128">
        <f>+'[1]CORREGIDO AMB HOSP SEX'!H15+'[1]CORREGIDO AMB HOSP SEX'!K15</f>
        <v>2572176523</v>
      </c>
      <c r="G82" s="10">
        <f t="shared" si="3"/>
        <v>0.29106660239124454</v>
      </c>
      <c r="H82" s="15">
        <v>213.19477530305508</v>
      </c>
      <c r="I82" s="4">
        <f t="shared" si="4"/>
        <v>31886.901121462954</v>
      </c>
      <c r="J82" s="4">
        <f t="shared" si="4"/>
        <v>9281.211970209788</v>
      </c>
    </row>
    <row r="83" spans="1:10" ht="11.25">
      <c r="A83" s="180"/>
      <c r="B83" s="165"/>
      <c r="C83" s="48" t="s">
        <v>102</v>
      </c>
      <c r="D83" s="4">
        <f>+'[1]CORREGIDO AMB HOSP SEX'!F16+'[1]CORREGIDO AMB HOSP SEX'!I16</f>
        <v>464323</v>
      </c>
      <c r="E83" s="128">
        <f>+'[1]CORREGIDO AMB HOSP SEX'!G16+'[1]CORREGIDO AMB HOSP SEX'!J16</f>
        <v>10332676325</v>
      </c>
      <c r="F83" s="128">
        <f>+'[1]CORREGIDO AMB HOSP SEX'!H16+'[1]CORREGIDO AMB HOSP SEX'!K16</f>
        <v>3314963510</v>
      </c>
      <c r="G83" s="10">
        <f t="shared" si="3"/>
        <v>0.32082331873489706</v>
      </c>
      <c r="H83" s="15">
        <v>357.19113818040273</v>
      </c>
      <c r="I83" s="4">
        <f t="shared" si="4"/>
        <v>22253.2080577529</v>
      </c>
      <c r="J83" s="4">
        <f t="shared" si="4"/>
        <v>7139.348061586439</v>
      </c>
    </row>
    <row r="84" spans="1:10" ht="11.25">
      <c r="A84" s="180"/>
      <c r="B84" s="165"/>
      <c r="C84" s="48" t="s">
        <v>103</v>
      </c>
      <c r="D84" s="4">
        <f>+'[1]CORREGIDO AMB HOSP SEX'!F17+'[1]CORREGIDO AMB HOSP SEX'!I17</f>
        <v>5361</v>
      </c>
      <c r="E84" s="128">
        <f>+'[1]CORREGIDO AMB HOSP SEX'!G17+'[1]CORREGIDO AMB HOSP SEX'!J17</f>
        <v>157050702</v>
      </c>
      <c r="F84" s="128">
        <f>+'[1]CORREGIDO AMB HOSP SEX'!H17+'[1]CORREGIDO AMB HOSP SEX'!K17</f>
        <v>62290152</v>
      </c>
      <c r="G84" s="10">
        <f t="shared" si="3"/>
        <v>0.3966244735410352</v>
      </c>
      <c r="H84" s="15">
        <v>4.124072449103617</v>
      </c>
      <c r="I84" s="4">
        <f t="shared" si="4"/>
        <v>29295.038612199216</v>
      </c>
      <c r="J84" s="4">
        <f t="shared" si="4"/>
        <v>11619.129266927812</v>
      </c>
    </row>
    <row r="85" spans="1:10" ht="11.25">
      <c r="A85" s="180"/>
      <c r="B85" s="165"/>
      <c r="C85" s="48" t="s">
        <v>47</v>
      </c>
      <c r="D85" s="4">
        <f>+'[1]CORREGIDO AMB HOSP SEX'!F18+'[1]CORREGIDO AMB HOSP SEX'!I18</f>
        <v>797</v>
      </c>
      <c r="E85" s="128">
        <f>+'[1]CORREGIDO AMB HOSP SEX'!G18+'[1]CORREGIDO AMB HOSP SEX'!J18</f>
        <v>6081140</v>
      </c>
      <c r="F85" s="128">
        <f>+'[1]CORREGIDO AMB HOSP SEX'!H18+'[1]CORREGIDO AMB HOSP SEX'!K18</f>
        <v>2648017</v>
      </c>
      <c r="G85" s="10">
        <f t="shared" si="3"/>
        <v>0.4354474654423348</v>
      </c>
      <c r="H85" s="15">
        <v>0.6131105655541099</v>
      </c>
      <c r="I85" s="4">
        <f t="shared" si="4"/>
        <v>7630.037641154328</v>
      </c>
      <c r="J85" s="4">
        <f t="shared" si="4"/>
        <v>3322.4805520702635</v>
      </c>
    </row>
    <row r="86" spans="1:10" ht="11.25">
      <c r="A86" s="180"/>
      <c r="B86" s="165"/>
      <c r="C86" s="48" t="s">
        <v>48</v>
      </c>
      <c r="D86" s="4">
        <f>+'[1]CORREGIDO AMB HOSP SEX'!F19+'[1]CORREGIDO AMB HOSP SEX'!I19</f>
        <v>54682</v>
      </c>
      <c r="E86" s="128">
        <f>+'[1]CORREGIDO AMB HOSP SEX'!G19+'[1]CORREGIDO AMB HOSP SEX'!J19</f>
        <v>1554277268</v>
      </c>
      <c r="F86" s="128">
        <f>+'[1]CORREGIDO AMB HOSP SEX'!H19+'[1]CORREGIDO AMB HOSP SEX'!K19</f>
        <v>998089930</v>
      </c>
      <c r="G86" s="10">
        <f t="shared" si="3"/>
        <v>0.6421569372138562</v>
      </c>
      <c r="H86" s="15">
        <v>42.06538512626077</v>
      </c>
      <c r="I86" s="4">
        <f t="shared" si="4"/>
        <v>28423.928678541386</v>
      </c>
      <c r="J86" s="4">
        <f t="shared" si="4"/>
        <v>18252.622983797228</v>
      </c>
    </row>
    <row r="87" spans="1:10" ht="11.25">
      <c r="A87" s="180"/>
      <c r="B87" s="165"/>
      <c r="C87" s="48" t="s">
        <v>49</v>
      </c>
      <c r="D87" s="4">
        <f>+'[1]CORREGIDO AMB HOSP SEX'!F20+'[1]CORREGIDO AMB HOSP SEX'!I20</f>
        <v>251477</v>
      </c>
      <c r="E87" s="128">
        <f>+'[1]CORREGIDO AMB HOSP SEX'!G20+'[1]CORREGIDO AMB HOSP SEX'!J20</f>
        <v>2064590759</v>
      </c>
      <c r="F87" s="128">
        <f>+'[1]CORREGIDO AMB HOSP SEX'!H20+'[1]CORREGIDO AMB HOSP SEX'!K20</f>
        <v>1276800323</v>
      </c>
      <c r="G87" s="10">
        <f t="shared" si="3"/>
        <v>0.6184278009741881</v>
      </c>
      <c r="H87" s="15">
        <v>193.45446134736625</v>
      </c>
      <c r="I87" s="4">
        <f t="shared" si="4"/>
        <v>8209.859187917782</v>
      </c>
      <c r="J87" s="4">
        <f t="shared" si="4"/>
        <v>5077.205163891727</v>
      </c>
    </row>
    <row r="88" spans="1:10" ht="11.25">
      <c r="A88" s="180"/>
      <c r="B88" s="165"/>
      <c r="C88" s="48" t="s">
        <v>50</v>
      </c>
      <c r="D88" s="4">
        <f>+'[1]CORREGIDO AMB HOSP SEX'!F21+'[1]CORREGIDO AMB HOSP SEX'!I21</f>
        <v>123310</v>
      </c>
      <c r="E88" s="128">
        <f>+'[1]CORREGIDO AMB HOSP SEX'!G21+'[1]CORREGIDO AMB HOSP SEX'!J21</f>
        <v>1739823536</v>
      </c>
      <c r="F88" s="128">
        <f>+'[1]CORREGIDO AMB HOSP SEX'!H21+'[1]CORREGIDO AMB HOSP SEX'!K21</f>
        <v>685592381</v>
      </c>
      <c r="G88" s="10">
        <f t="shared" si="3"/>
        <v>0.39405857365065555</v>
      </c>
      <c r="H88" s="15">
        <v>94.85905124024752</v>
      </c>
      <c r="I88" s="4">
        <f t="shared" si="4"/>
        <v>14109.346654772524</v>
      </c>
      <c r="J88" s="4">
        <f t="shared" si="4"/>
        <v>5559.909017922309</v>
      </c>
    </row>
    <row r="89" spans="1:10" ht="11.25">
      <c r="A89" s="180"/>
      <c r="B89" s="165"/>
      <c r="C89" s="48" t="s">
        <v>51</v>
      </c>
      <c r="D89" s="4">
        <f>+'[1]CORREGIDO AMB HOSP SEX'!F22+'[1]CORREGIDO AMB HOSP SEX'!I22</f>
        <v>43290</v>
      </c>
      <c r="E89" s="128">
        <f>+'[1]CORREGIDO AMB HOSP SEX'!G22+'[1]CORREGIDO AMB HOSP SEX'!J22</f>
        <v>1140869674</v>
      </c>
      <c r="F89" s="128">
        <f>+'[1]CORREGIDO AMB HOSP SEX'!H22+'[1]CORREGIDO AMB HOSP SEX'!K22</f>
        <v>564484856</v>
      </c>
      <c r="G89" s="10">
        <f t="shared" si="3"/>
        <v>0.4947846970292945</v>
      </c>
      <c r="H89" s="15">
        <v>33.30182733103816</v>
      </c>
      <c r="I89" s="4">
        <f t="shared" si="4"/>
        <v>26354.115823515822</v>
      </c>
      <c r="J89" s="4">
        <f t="shared" si="4"/>
        <v>13039.613213213213</v>
      </c>
    </row>
    <row r="90" spans="1:10" ht="11.25">
      <c r="A90" s="180"/>
      <c r="B90" s="165"/>
      <c r="C90" s="48" t="s">
        <v>52</v>
      </c>
      <c r="D90" s="4">
        <f>+'[1]CORREGIDO AMB HOSP SEX'!F23+'[1]CORREGIDO AMB HOSP SEX'!I23</f>
        <v>271544</v>
      </c>
      <c r="E90" s="128">
        <f>+'[1]CORREGIDO AMB HOSP SEX'!G23+'[1]CORREGIDO AMB HOSP SEX'!J23</f>
        <v>5776622521</v>
      </c>
      <c r="F90" s="128">
        <f>+'[1]CORREGIDO AMB HOSP SEX'!H23+'[1]CORREGIDO AMB HOSP SEX'!K23</f>
        <v>3693880720</v>
      </c>
      <c r="G90" s="10">
        <f t="shared" si="3"/>
        <v>0.6394533668370193</v>
      </c>
      <c r="H90" s="15">
        <v>208.891462249467</v>
      </c>
      <c r="I90" s="4">
        <f t="shared" si="4"/>
        <v>21273.24677032083</v>
      </c>
      <c r="J90" s="4">
        <f t="shared" si="4"/>
        <v>13603.249270836403</v>
      </c>
    </row>
    <row r="91" spans="1:10" ht="11.25">
      <c r="A91" s="180"/>
      <c r="B91" s="165"/>
      <c r="C91" s="48" t="s">
        <v>53</v>
      </c>
      <c r="D91" s="4">
        <f>+'[1]CORREGIDO AMB HOSP SEX'!F24+'[1]CORREGIDO AMB HOSP SEX'!I24</f>
        <v>82155</v>
      </c>
      <c r="E91" s="128">
        <f>+'[1]CORREGIDO AMB HOSP SEX'!G24+'[1]CORREGIDO AMB HOSP SEX'!J24</f>
        <v>2984681263</v>
      </c>
      <c r="F91" s="128">
        <f>+'[1]CORREGIDO AMB HOSP SEX'!H24+'[1]CORREGIDO AMB HOSP SEX'!K24</f>
        <v>1866588432</v>
      </c>
      <c r="G91" s="10">
        <f t="shared" si="3"/>
        <v>0.6253895366113001</v>
      </c>
      <c r="H91" s="15">
        <v>63.199621722833</v>
      </c>
      <c r="I91" s="4">
        <f t="shared" si="4"/>
        <v>36329.87965431197</v>
      </c>
      <c r="J91" s="4">
        <f t="shared" si="4"/>
        <v>22720.326602154462</v>
      </c>
    </row>
    <row r="92" spans="1:10" ht="11.25">
      <c r="A92" s="180"/>
      <c r="B92" s="165"/>
      <c r="C92" s="48" t="s">
        <v>54</v>
      </c>
      <c r="D92" s="4">
        <f>+'[1]CORREGIDO AMB HOSP SEX'!F25+'[1]CORREGIDO AMB HOSP SEX'!I25</f>
        <v>13876</v>
      </c>
      <c r="E92" s="128">
        <f>+'[1]CORREGIDO AMB HOSP SEX'!G25+'[1]CORREGIDO AMB HOSP SEX'!J25</f>
        <v>1407147473</v>
      </c>
      <c r="F92" s="128">
        <f>+'[1]CORREGIDO AMB HOSP SEX'!H25+'[1]CORREGIDO AMB HOSP SEX'!K25</f>
        <v>1065076945</v>
      </c>
      <c r="G92" s="10">
        <f t="shared" si="3"/>
        <v>0.7569049907251619</v>
      </c>
      <c r="H92" s="15">
        <v>10.674431879082595</v>
      </c>
      <c r="I92" s="4">
        <f t="shared" si="4"/>
        <v>101408.72535312771</v>
      </c>
      <c r="J92" s="4">
        <f t="shared" si="4"/>
        <v>76756.77032285961</v>
      </c>
    </row>
    <row r="93" spans="1:10" ht="11.25">
      <c r="A93" s="180"/>
      <c r="B93" s="165"/>
      <c r="C93" s="48" t="s">
        <v>55</v>
      </c>
      <c r="D93" s="4">
        <f>+'[1]CORREGIDO AMB HOSP SEX'!F26+'[1]CORREGIDO AMB HOSP SEX'!I26</f>
        <v>63092</v>
      </c>
      <c r="E93" s="128">
        <f>+'[1]CORREGIDO AMB HOSP SEX'!G26+'[1]CORREGIDO AMB HOSP SEX'!J26</f>
        <v>3554654334</v>
      </c>
      <c r="F93" s="128">
        <f>+'[1]CORREGIDO AMB HOSP SEX'!H26+'[1]CORREGIDO AMB HOSP SEX'!K26</f>
        <v>2305614420</v>
      </c>
      <c r="G93" s="10">
        <f t="shared" si="3"/>
        <v>0.6486184600136706</v>
      </c>
      <c r="H93" s="15">
        <v>48.534970893274654</v>
      </c>
      <c r="I93" s="4">
        <f t="shared" si="4"/>
        <v>56340.809199264564</v>
      </c>
      <c r="J93" s="4">
        <f t="shared" si="4"/>
        <v>36543.68889875103</v>
      </c>
    </row>
    <row r="94" spans="1:10" ht="11.25">
      <c r="A94" s="180"/>
      <c r="B94" s="165"/>
      <c r="C94" s="48" t="s">
        <v>56</v>
      </c>
      <c r="D94" s="4">
        <f>+'[1]CORREGIDO AMB HOSP SEX'!F27+'[1]CORREGIDO AMB HOSP SEX'!I27</f>
        <v>12559</v>
      </c>
      <c r="E94" s="128">
        <f>+'[1]CORREGIDO AMB HOSP SEX'!G27+'[1]CORREGIDO AMB HOSP SEX'!J27</f>
        <v>6626219734</v>
      </c>
      <c r="F94" s="128">
        <f>+'[1]CORREGIDO AMB HOSP SEX'!H27+'[1]CORREGIDO AMB HOSP SEX'!K27</f>
        <v>5059867389</v>
      </c>
      <c r="G94" s="10">
        <f t="shared" si="3"/>
        <v>0.7636129787602965</v>
      </c>
      <c r="H94" s="15">
        <v>16.80827846861179</v>
      </c>
      <c r="I94" s="4">
        <f t="shared" si="4"/>
        <v>527607.2723942989</v>
      </c>
      <c r="J94" s="4">
        <f t="shared" si="4"/>
        <v>402887.7608886058</v>
      </c>
    </row>
    <row r="95" spans="1:10" ht="11.25">
      <c r="A95" s="180"/>
      <c r="B95" s="165"/>
      <c r="C95" s="48" t="s">
        <v>57</v>
      </c>
      <c r="D95" s="4">
        <f>+'[1]CORREGIDO AMB HOSP SEX'!F28+'[1]CORREGIDO AMB HOSP SEX'!I28</f>
        <v>24858</v>
      </c>
      <c r="E95" s="128">
        <f>+'[1]CORREGIDO AMB HOSP SEX'!G28+'[1]CORREGIDO AMB HOSP SEX'!J28</f>
        <v>593848263</v>
      </c>
      <c r="F95" s="128">
        <f>+'[1]CORREGIDO AMB HOSP SEX'!H28+'[1]CORREGIDO AMB HOSP SEX'!K28</f>
        <v>314563515</v>
      </c>
      <c r="G95" s="10">
        <f t="shared" si="3"/>
        <v>0.5297035195672535</v>
      </c>
      <c r="H95" s="15">
        <v>19.122587752251018</v>
      </c>
      <c r="I95" s="4">
        <f t="shared" si="4"/>
        <v>23889.62358194545</v>
      </c>
      <c r="J95" s="4">
        <f t="shared" si="4"/>
        <v>12654.417692493362</v>
      </c>
    </row>
    <row r="96" spans="1:10" ht="11.25">
      <c r="A96" s="180"/>
      <c r="B96" s="166"/>
      <c r="C96" s="120" t="s">
        <v>17</v>
      </c>
      <c r="D96" s="117">
        <f>SUM(D79:D95)</f>
        <v>5047189</v>
      </c>
      <c r="E96" s="129">
        <f>SUM(E79:E95)</f>
        <v>60901304042</v>
      </c>
      <c r="F96" s="129">
        <f>SUM(F79:F95)</f>
        <v>31876990873</v>
      </c>
      <c r="G96" s="115">
        <f t="shared" si="3"/>
        <v>0.5234204977124355</v>
      </c>
      <c r="H96" s="119">
        <v>3882.666125782286</v>
      </c>
      <c r="I96" s="117">
        <f t="shared" si="4"/>
        <v>12066.380720436662</v>
      </c>
      <c r="J96" s="117">
        <f t="shared" si="4"/>
        <v>6315.791002278695</v>
      </c>
    </row>
    <row r="97" spans="1:10" ht="11.25">
      <c r="A97" s="180"/>
      <c r="B97" s="164" t="s">
        <v>35</v>
      </c>
      <c r="C97" s="48" t="s">
        <v>58</v>
      </c>
      <c r="D97" s="4">
        <f>+'[1]CORREGIDO AMB HOSP SEX'!F30+'[1]CORREGIDO AMB HOSP SEX'!I30</f>
        <v>5076</v>
      </c>
      <c r="E97" s="128">
        <f>+'[1]CORREGIDO AMB HOSP SEX'!G30+'[1]CORREGIDO AMB HOSP SEX'!J30</f>
        <v>4155136722</v>
      </c>
      <c r="F97" s="128">
        <f>+'[1]CORREGIDO AMB HOSP SEX'!H30+'[1]CORREGIDO AMB HOSP SEX'!K30</f>
        <v>2411379968</v>
      </c>
      <c r="G97" s="10">
        <f t="shared" si="3"/>
        <v>0.5803370934180297</v>
      </c>
      <c r="H97" s="15">
        <v>3.904829649626928</v>
      </c>
      <c r="I97" s="4">
        <f t="shared" si="4"/>
        <v>818584.854609929</v>
      </c>
      <c r="J97" s="4">
        <f t="shared" si="4"/>
        <v>475055.15524034674</v>
      </c>
    </row>
    <row r="98" spans="1:10" ht="11.25">
      <c r="A98" s="180"/>
      <c r="B98" s="165"/>
      <c r="C98" s="48" t="s">
        <v>49</v>
      </c>
      <c r="D98" s="4">
        <f>+'[1]CORREGIDO AMB HOSP SEX'!F31+'[1]CORREGIDO AMB HOSP SEX'!I31</f>
        <v>15865</v>
      </c>
      <c r="E98" s="128">
        <f>+'[1]CORREGIDO AMB HOSP SEX'!G31+'[1]CORREGIDO AMB HOSP SEX'!J31</f>
        <v>5755532012</v>
      </c>
      <c r="F98" s="128">
        <f>+'[1]CORREGIDO AMB HOSP SEX'!H31+'[1]CORREGIDO AMB HOSP SEX'!K31</f>
        <v>4330138653</v>
      </c>
      <c r="G98" s="10">
        <f t="shared" si="3"/>
        <v>0.7523437701279178</v>
      </c>
      <c r="H98" s="15">
        <v>12.2045158375357</v>
      </c>
      <c r="I98" s="4">
        <f t="shared" si="4"/>
        <v>362781.7215253703</v>
      </c>
      <c r="J98" s="4">
        <f t="shared" si="4"/>
        <v>272936.5681058935</v>
      </c>
    </row>
    <row r="99" spans="1:10" ht="11.25">
      <c r="A99" s="180"/>
      <c r="B99" s="165"/>
      <c r="C99" s="48" t="s">
        <v>50</v>
      </c>
      <c r="D99" s="4">
        <f>+'[1]CORREGIDO AMB HOSP SEX'!F32+'[1]CORREGIDO AMB HOSP SEX'!I32</f>
        <v>10374</v>
      </c>
      <c r="E99" s="128">
        <f>+'[1]CORREGIDO AMB HOSP SEX'!G32+'[1]CORREGIDO AMB HOSP SEX'!J32</f>
        <v>3778653626</v>
      </c>
      <c r="F99" s="128">
        <f>+'[1]CORREGIDO AMB HOSP SEX'!H32+'[1]CORREGIDO AMB HOSP SEX'!K32</f>
        <v>2129696444</v>
      </c>
      <c r="G99" s="10">
        <f t="shared" si="3"/>
        <v>0.5636125072025853</v>
      </c>
      <c r="H99" s="15">
        <v>7.980437900951487</v>
      </c>
      <c r="I99" s="4">
        <f t="shared" si="4"/>
        <v>364242.686138423</v>
      </c>
      <c r="J99" s="4">
        <f t="shared" si="4"/>
        <v>205291.73356468094</v>
      </c>
    </row>
    <row r="100" spans="1:10" ht="11.25">
      <c r="A100" s="180"/>
      <c r="B100" s="165"/>
      <c r="C100" s="48" t="s">
        <v>59</v>
      </c>
      <c r="D100" s="4">
        <f>+'[1]CORREGIDO AMB HOSP SEX'!F33+'[1]CORREGIDO AMB HOSP SEX'!I33</f>
        <v>4522</v>
      </c>
      <c r="E100" s="128">
        <f>+'[1]CORREGIDO AMB HOSP SEX'!G33+'[1]CORREGIDO AMB HOSP SEX'!J33</f>
        <v>2040125092</v>
      </c>
      <c r="F100" s="128">
        <f>+'[1]CORREGIDO AMB HOSP SEX'!H33+'[1]CORREGIDO AMB HOSP SEX'!K33</f>
        <v>979936140</v>
      </c>
      <c r="G100" s="10">
        <f t="shared" si="3"/>
        <v>0.4803313992081423</v>
      </c>
      <c r="H100" s="15">
        <v>3.478652418363469</v>
      </c>
      <c r="I100" s="4">
        <f t="shared" si="4"/>
        <v>451155.48252985405</v>
      </c>
      <c r="J100" s="4">
        <f t="shared" si="4"/>
        <v>216704.14418398938</v>
      </c>
    </row>
    <row r="101" spans="1:10" ht="11.25">
      <c r="A101" s="180"/>
      <c r="B101" s="165"/>
      <c r="C101" s="48" t="s">
        <v>60</v>
      </c>
      <c r="D101" s="4">
        <f>+'[1]CORREGIDO AMB HOSP SEX'!F34+'[1]CORREGIDO AMB HOSP SEX'!I34</f>
        <v>3831</v>
      </c>
      <c r="E101" s="128">
        <f>+'[1]CORREGIDO AMB HOSP SEX'!G34+'[1]CORREGIDO AMB HOSP SEX'!J34</f>
        <v>1694809500</v>
      </c>
      <c r="F101" s="128">
        <f>+'[1]CORREGIDO AMB HOSP SEX'!H34+'[1]CORREGIDO AMB HOSP SEX'!K34</f>
        <v>775290497</v>
      </c>
      <c r="G101" s="10">
        <f t="shared" si="3"/>
        <v>0.45744993581874543</v>
      </c>
      <c r="H101" s="15">
        <v>2.9470847887550753</v>
      </c>
      <c r="I101" s="4">
        <f t="shared" si="4"/>
        <v>442393.5003915427</v>
      </c>
      <c r="J101" s="4">
        <f t="shared" si="4"/>
        <v>202372.87836074134</v>
      </c>
    </row>
    <row r="102" spans="1:10" ht="11.25">
      <c r="A102" s="180"/>
      <c r="B102" s="165"/>
      <c r="C102" s="48" t="s">
        <v>61</v>
      </c>
      <c r="D102" s="4">
        <f>+'[1]CORREGIDO AMB HOSP SEX'!F35+'[1]CORREGIDO AMB HOSP SEX'!I35</f>
        <v>33878</v>
      </c>
      <c r="E102" s="128">
        <f>+'[1]CORREGIDO AMB HOSP SEX'!G35+'[1]CORREGIDO AMB HOSP SEX'!J35</f>
        <v>2364906142</v>
      </c>
      <c r="F102" s="128">
        <f>+'[1]CORREGIDO AMB HOSP SEX'!H35+'[1]CORREGIDO AMB HOSP SEX'!K35</f>
        <v>1387914188</v>
      </c>
      <c r="G102" s="10">
        <f t="shared" si="3"/>
        <v>0.5868791844847769</v>
      </c>
      <c r="H102" s="15">
        <v>26.06143003744308</v>
      </c>
      <c r="I102" s="4">
        <f t="shared" si="4"/>
        <v>69806.54530964048</v>
      </c>
      <c r="J102" s="4">
        <f t="shared" si="4"/>
        <v>40968.00838302143</v>
      </c>
    </row>
    <row r="103" spans="1:10" ht="11.25">
      <c r="A103" s="180"/>
      <c r="B103" s="165"/>
      <c r="C103" s="48" t="s">
        <v>62</v>
      </c>
      <c r="D103" s="4">
        <f>+'[1]CORREGIDO AMB HOSP SEX'!F36+'[1]CORREGIDO AMB HOSP SEX'!I36</f>
        <v>5225</v>
      </c>
      <c r="E103" s="128">
        <f>+'[1]CORREGIDO AMB HOSP SEX'!G36+'[1]CORREGIDO AMB HOSP SEX'!J36</f>
        <v>2212484806</v>
      </c>
      <c r="F103" s="128">
        <f>+'[1]CORREGIDO AMB HOSP SEX'!H36+'[1]CORREGIDO AMB HOSP SEX'!K36</f>
        <v>1609635689</v>
      </c>
      <c r="G103" s="10">
        <f t="shared" si="3"/>
        <v>0.7275239516379305</v>
      </c>
      <c r="H103" s="15">
        <v>4.019451323739302</v>
      </c>
      <c r="I103" s="4">
        <f t="shared" si="4"/>
        <v>423442.0681339713</v>
      </c>
      <c r="J103" s="4">
        <f t="shared" si="4"/>
        <v>308064.2466985646</v>
      </c>
    </row>
    <row r="104" spans="1:10" ht="11.25">
      <c r="A104" s="180"/>
      <c r="B104" s="165"/>
      <c r="C104" s="48" t="s">
        <v>63</v>
      </c>
      <c r="D104" s="4">
        <f>+'[1]CORREGIDO AMB HOSP SEX'!F37+'[1]CORREGIDO AMB HOSP SEX'!I37</f>
        <v>576</v>
      </c>
      <c r="E104" s="128">
        <f>+'[1]CORREGIDO AMB HOSP SEX'!G37+'[1]CORREGIDO AMB HOSP SEX'!J37</f>
        <v>413184622</v>
      </c>
      <c r="F104" s="128">
        <f>+'[1]CORREGIDO AMB HOSP SEX'!H37+'[1]CORREGIDO AMB HOSP SEX'!K37</f>
        <v>228333941</v>
      </c>
      <c r="G104" s="10">
        <f t="shared" si="3"/>
        <v>0.552619649528002</v>
      </c>
      <c r="H104" s="15">
        <v>0.44310123683709823</v>
      </c>
      <c r="I104" s="4">
        <f t="shared" si="4"/>
        <v>717334.4131944445</v>
      </c>
      <c r="J104" s="4">
        <f t="shared" si="4"/>
        <v>396413.0920138889</v>
      </c>
    </row>
    <row r="105" spans="1:10" ht="11.25">
      <c r="A105" s="180"/>
      <c r="B105" s="165"/>
      <c r="C105" s="48" t="s">
        <v>64</v>
      </c>
      <c r="D105" s="4">
        <f>+'[1]CORREGIDO AMB HOSP SEX'!F38+'[1]CORREGIDO AMB HOSP SEX'!I38</f>
        <v>14582</v>
      </c>
      <c r="E105" s="128">
        <f>+'[1]CORREGIDO AMB HOSP SEX'!G38+'[1]CORREGIDO AMB HOSP SEX'!J38</f>
        <v>9390462173</v>
      </c>
      <c r="F105" s="128">
        <f>+'[1]CORREGIDO AMB HOSP SEX'!H38+'[1]CORREGIDO AMB HOSP SEX'!K38</f>
        <v>6313130302</v>
      </c>
      <c r="G105" s="10">
        <f t="shared" si="3"/>
        <v>0.6722917557936474</v>
      </c>
      <c r="H105" s="15">
        <v>11.217538603400289</v>
      </c>
      <c r="I105" s="4">
        <f t="shared" si="4"/>
        <v>643976.2839802497</v>
      </c>
      <c r="J105" s="4">
        <f t="shared" si="4"/>
        <v>432939.94664655055</v>
      </c>
    </row>
    <row r="106" spans="1:10" ht="11.25">
      <c r="A106" s="180"/>
      <c r="B106" s="165"/>
      <c r="C106" s="48" t="s">
        <v>65</v>
      </c>
      <c r="D106" s="4">
        <f>+'[1]CORREGIDO AMB HOSP SEX'!F39+'[1]CORREGIDO AMB HOSP SEX'!I39</f>
        <v>1644</v>
      </c>
      <c r="E106" s="128">
        <f>+'[1]CORREGIDO AMB HOSP SEX'!G39+'[1]CORREGIDO AMB HOSP SEX'!J39</f>
        <v>611765569</v>
      </c>
      <c r="F106" s="128">
        <f>+'[1]CORREGIDO AMB HOSP SEX'!H39+'[1]CORREGIDO AMB HOSP SEX'!K39</f>
        <v>375986019</v>
      </c>
      <c r="G106" s="10">
        <f t="shared" si="3"/>
        <v>0.6145916639515879</v>
      </c>
      <c r="H106" s="15">
        <v>1.2646847801392178</v>
      </c>
      <c r="I106" s="4">
        <f t="shared" si="4"/>
        <v>372120.17579075426</v>
      </c>
      <c r="J106" s="4">
        <f t="shared" si="4"/>
        <v>228701.9580291971</v>
      </c>
    </row>
    <row r="107" spans="1:10" ht="11.25">
      <c r="A107" s="180"/>
      <c r="B107" s="165"/>
      <c r="C107" s="48" t="s">
        <v>66</v>
      </c>
      <c r="D107" s="4">
        <f>+'[1]CORREGIDO AMB HOSP SEX'!F40+'[1]CORREGIDO AMB HOSP SEX'!I40</f>
        <v>2715</v>
      </c>
      <c r="E107" s="128">
        <f>+'[1]CORREGIDO AMB HOSP SEX'!G40+'[1]CORREGIDO AMB HOSP SEX'!J40</f>
        <v>1660728933</v>
      </c>
      <c r="F107" s="128">
        <f>+'[1]CORREGIDO AMB HOSP SEX'!H40+'[1]CORREGIDO AMB HOSP SEX'!K40</f>
        <v>1172289602</v>
      </c>
      <c r="G107" s="10">
        <f t="shared" si="3"/>
        <v>0.7058885882612608</v>
      </c>
      <c r="H107" s="15">
        <v>2.0885761423831974</v>
      </c>
      <c r="I107" s="4">
        <f t="shared" si="4"/>
        <v>611686.5314917127</v>
      </c>
      <c r="J107" s="4">
        <f t="shared" si="4"/>
        <v>431782.54217311234</v>
      </c>
    </row>
    <row r="108" spans="1:10" ht="11.25">
      <c r="A108" s="180"/>
      <c r="B108" s="165"/>
      <c r="C108" s="48" t="s">
        <v>67</v>
      </c>
      <c r="D108" s="4">
        <f>+'[1]CORREGIDO AMB HOSP SEX'!F41+'[1]CORREGIDO AMB HOSP SEX'!I41</f>
        <v>2198</v>
      </c>
      <c r="E108" s="128">
        <f>+'[1]CORREGIDO AMB HOSP SEX'!G41+'[1]CORREGIDO AMB HOSP SEX'!J41</f>
        <v>1224617423</v>
      </c>
      <c r="F108" s="128">
        <f>+'[1]CORREGIDO AMB HOSP SEX'!H41+'[1]CORREGIDO AMB HOSP SEX'!K41</f>
        <v>751252501</v>
      </c>
      <c r="G108" s="10">
        <f t="shared" si="3"/>
        <v>0.6134589357381697</v>
      </c>
      <c r="H108" s="15">
        <v>1.6908620114026767</v>
      </c>
      <c r="I108" s="4">
        <f t="shared" si="4"/>
        <v>557150.7838944495</v>
      </c>
      <c r="J108" s="4">
        <f t="shared" si="4"/>
        <v>341789.12693357596</v>
      </c>
    </row>
    <row r="109" spans="1:10" ht="11.25">
      <c r="A109" s="180"/>
      <c r="B109" s="165"/>
      <c r="C109" s="48" t="s">
        <v>68</v>
      </c>
      <c r="D109" s="4">
        <f>+'[1]CORREGIDO AMB HOSP SEX'!F42+'[1]CORREGIDO AMB HOSP SEX'!I42</f>
        <v>15312</v>
      </c>
      <c r="E109" s="128">
        <f>+'[1]CORREGIDO AMB HOSP SEX'!G42+'[1]CORREGIDO AMB HOSP SEX'!J42</f>
        <v>8509246307</v>
      </c>
      <c r="F109" s="128">
        <f>+'[1]CORREGIDO AMB HOSP SEX'!H42+'[1]CORREGIDO AMB HOSP SEX'!K42</f>
        <v>5636708621</v>
      </c>
      <c r="G109" s="10">
        <f t="shared" si="3"/>
        <v>0.6624216079352467</v>
      </c>
      <c r="H109" s="15">
        <v>11.77910787925286</v>
      </c>
      <c r="I109" s="4">
        <f t="shared" si="4"/>
        <v>555724.0273641589</v>
      </c>
      <c r="J109" s="4">
        <f t="shared" si="4"/>
        <v>368123.60377481714</v>
      </c>
    </row>
    <row r="110" spans="1:10" ht="11.25">
      <c r="A110" s="180"/>
      <c r="B110" s="165"/>
      <c r="C110" s="48" t="s">
        <v>69</v>
      </c>
      <c r="D110" s="4">
        <f>+'[1]CORREGIDO AMB HOSP SEX'!F43+'[1]CORREGIDO AMB HOSP SEX'!I43</f>
        <v>7467</v>
      </c>
      <c r="E110" s="128">
        <f>+'[1]CORREGIDO AMB HOSP SEX'!G43+'[1]CORREGIDO AMB HOSP SEX'!J43</f>
        <v>1802970945</v>
      </c>
      <c r="F110" s="128">
        <f>+'[1]CORREGIDO AMB HOSP SEX'!H43+'[1]CORREGIDO AMB HOSP SEX'!K43</f>
        <v>1208806872</v>
      </c>
      <c r="G110" s="10">
        <f t="shared" si="3"/>
        <v>0.6704527742680845</v>
      </c>
      <c r="H110" s="15">
        <v>5.744161346289258</v>
      </c>
      <c r="I110" s="4">
        <f t="shared" si="4"/>
        <v>241458.54359180393</v>
      </c>
      <c r="J110" s="4">
        <f t="shared" si="4"/>
        <v>161886.55042185617</v>
      </c>
    </row>
    <row r="111" spans="1:10" ht="11.25">
      <c r="A111" s="180"/>
      <c r="B111" s="165"/>
      <c r="C111" s="48" t="s">
        <v>70</v>
      </c>
      <c r="D111" s="4">
        <f>+'[1]CORREGIDO AMB HOSP SEX'!F44+'[1]CORREGIDO AMB HOSP SEX'!I44</f>
        <v>21312</v>
      </c>
      <c r="E111" s="128">
        <f>+'[1]CORREGIDO AMB HOSP SEX'!G44+'[1]CORREGIDO AMB HOSP SEX'!J44</f>
        <v>12445933464</v>
      </c>
      <c r="F111" s="128">
        <f>+'[1]CORREGIDO AMB HOSP SEX'!H44+'[1]CORREGIDO AMB HOSP SEX'!K44</f>
        <v>9189804097</v>
      </c>
      <c r="G111" s="10">
        <f t="shared" si="3"/>
        <v>0.7383780512391144</v>
      </c>
      <c r="H111" s="15">
        <v>28.522814772119943</v>
      </c>
      <c r="I111" s="4">
        <f t="shared" si="4"/>
        <v>583987.1182432432</v>
      </c>
      <c r="J111" s="4">
        <f t="shared" si="4"/>
        <v>431203.2703171922</v>
      </c>
    </row>
    <row r="112" spans="1:10" ht="11.25">
      <c r="A112" s="180"/>
      <c r="B112" s="165"/>
      <c r="C112" s="48" t="s">
        <v>71</v>
      </c>
      <c r="D112" s="4">
        <f>+'[1]CORREGIDO AMB HOSP SEX'!F45+'[1]CORREGIDO AMB HOSP SEX'!I45</f>
        <v>12317</v>
      </c>
      <c r="E112" s="128">
        <f>+'[1]CORREGIDO AMB HOSP SEX'!G45+'[1]CORREGIDO AMB HOSP SEX'!J45</f>
        <v>6440058008</v>
      </c>
      <c r="F112" s="128">
        <f>+'[1]CORREGIDO AMB HOSP SEX'!H45+'[1]CORREGIDO AMB HOSP SEX'!K45</f>
        <v>3844328738</v>
      </c>
      <c r="G112" s="10">
        <f t="shared" si="3"/>
        <v>0.5969400793012236</v>
      </c>
      <c r="H112" s="15">
        <v>9.475135302296074</v>
      </c>
      <c r="I112" s="4">
        <f t="shared" si="4"/>
        <v>522859.30080376717</v>
      </c>
      <c r="J112" s="4">
        <f t="shared" si="4"/>
        <v>312115.67248518305</v>
      </c>
    </row>
    <row r="113" spans="1:10" ht="11.25">
      <c r="A113" s="180"/>
      <c r="B113" s="166"/>
      <c r="C113" s="120" t="s">
        <v>17</v>
      </c>
      <c r="D113" s="117">
        <f>SUM(D97:D112)</f>
        <v>156894</v>
      </c>
      <c r="E113" s="129">
        <f>SUM(E97:E112)</f>
        <v>64500615344</v>
      </c>
      <c r="F113" s="129">
        <f>SUM(F97:F112)</f>
        <v>42344632272</v>
      </c>
      <c r="G113" s="115">
        <f t="shared" si="3"/>
        <v>0.6564996635483881</v>
      </c>
      <c r="H113" s="119">
        <v>120.69431502138835</v>
      </c>
      <c r="I113" s="117">
        <f t="shared" si="4"/>
        <v>411109.5092482823</v>
      </c>
      <c r="J113" s="117">
        <f t="shared" si="4"/>
        <v>269893.2545030403</v>
      </c>
    </row>
    <row r="114" spans="1:10" ht="11.25">
      <c r="A114" s="180"/>
      <c r="B114" s="164" t="s">
        <v>36</v>
      </c>
      <c r="C114" s="123" t="s">
        <v>124</v>
      </c>
      <c r="D114" s="14">
        <f>+'[1]CORREGIDO AMB HOSP SEX'!F47+'[1]CORREGIDO AMB HOSP SEX'!I47</f>
        <v>7850</v>
      </c>
      <c r="E114" s="131">
        <f>+'[1]CORREGIDO AMB HOSP SEX'!G47+'[1]CORREGIDO AMB HOSP SEX'!J47</f>
        <v>561672175</v>
      </c>
      <c r="F114" s="131">
        <f>+'[1]CORREGIDO AMB HOSP SEX'!H47+'[1]CORREGIDO AMB HOSP SEX'!K47</f>
        <v>307959516</v>
      </c>
      <c r="G114" s="10">
        <f t="shared" si="3"/>
        <v>0.5482904970323659</v>
      </c>
      <c r="H114" s="15">
        <v>6.038792897866704</v>
      </c>
      <c r="I114" s="4">
        <f t="shared" si="4"/>
        <v>71550.59554140127</v>
      </c>
      <c r="J114" s="4">
        <f t="shared" si="4"/>
        <v>39230.511592356685</v>
      </c>
    </row>
    <row r="115" spans="1:10" ht="11.25">
      <c r="A115" s="180"/>
      <c r="B115" s="165"/>
      <c r="C115" s="48" t="s">
        <v>72</v>
      </c>
      <c r="D115" s="4">
        <f>+'[1]CORREGIDO AMB HOSP SEX'!F48+'[1]CORREGIDO AMB HOSP SEX'!I48</f>
        <v>501522</v>
      </c>
      <c r="E115" s="128">
        <f>+'[1]CORREGIDO AMB HOSP SEX'!G48+'[1]CORREGIDO AMB HOSP SEX'!J48</f>
        <v>60142910717</v>
      </c>
      <c r="F115" s="128">
        <f>+'[1]CORREGIDO AMB HOSP SEX'!H48+'[1]CORREGIDO AMB HOSP SEX'!K48</f>
        <v>48723602689</v>
      </c>
      <c r="G115" s="10">
        <f t="shared" si="3"/>
        <v>0.8101304394505765</v>
      </c>
      <c r="H115" s="15">
        <v>385.8073237864847</v>
      </c>
      <c r="I115" s="4">
        <f t="shared" si="4"/>
        <v>119920.78257185129</v>
      </c>
      <c r="J115" s="4">
        <f t="shared" si="4"/>
        <v>97151.47628419093</v>
      </c>
    </row>
    <row r="116" spans="1:10" ht="11.25">
      <c r="A116" s="180"/>
      <c r="B116" s="165"/>
      <c r="C116" s="48" t="s">
        <v>73</v>
      </c>
      <c r="D116" s="4">
        <f>+'[1]CORREGIDO AMB HOSP SEX'!F49+'[1]CORREGIDO AMB HOSP SEX'!I49</f>
        <v>192750</v>
      </c>
      <c r="E116" s="128">
        <f>+'[1]CORREGIDO AMB HOSP SEX'!G49+'[1]CORREGIDO AMB HOSP SEX'!J49</f>
        <v>33152904655</v>
      </c>
      <c r="F116" s="128">
        <f>+'[1]CORREGIDO AMB HOSP SEX'!H49+'[1]CORREGIDO AMB HOSP SEX'!K49</f>
        <v>25522128527</v>
      </c>
      <c r="G116" s="10">
        <f t="shared" si="3"/>
        <v>0.7698308426544112</v>
      </c>
      <c r="H116" s="15">
        <v>148.2773670144977</v>
      </c>
      <c r="I116" s="4">
        <f t="shared" si="4"/>
        <v>171999.50534370946</v>
      </c>
      <c r="J116" s="4">
        <f t="shared" si="4"/>
        <v>132410.52413488974</v>
      </c>
    </row>
    <row r="117" spans="1:10" ht="11.25">
      <c r="A117" s="180"/>
      <c r="B117" s="165"/>
      <c r="C117" s="48" t="s">
        <v>74</v>
      </c>
      <c r="D117" s="4">
        <f>+'[1]CORREGIDO AMB HOSP SEX'!F50+'[1]CORREGIDO AMB HOSP SEX'!I50</f>
        <v>38915</v>
      </c>
      <c r="E117" s="128">
        <f>+'[1]CORREGIDO AMB HOSP SEX'!G50+'[1]CORREGIDO AMB HOSP SEX'!J50</f>
        <v>3380414000</v>
      </c>
      <c r="F117" s="128">
        <f>+'[1]CORREGIDO AMB HOSP SEX'!H50+'[1]CORREGIDO AMB HOSP SEX'!K50</f>
        <v>1376080968</v>
      </c>
      <c r="G117" s="10">
        <f t="shared" si="3"/>
        <v>0.40707468611832753</v>
      </c>
      <c r="H117" s="15">
        <v>29.93625804082583</v>
      </c>
      <c r="I117" s="4">
        <f t="shared" si="4"/>
        <v>86866.60670692535</v>
      </c>
      <c r="J117" s="4">
        <f t="shared" si="4"/>
        <v>35361.19665938584</v>
      </c>
    </row>
    <row r="118" spans="1:10" ht="11.25">
      <c r="A118" s="180"/>
      <c r="B118" s="165"/>
      <c r="C118" s="48" t="s">
        <v>75</v>
      </c>
      <c r="D118" s="4">
        <f>+'[1]CORREGIDO AMB HOSP SEX'!F51+'[1]CORREGIDO AMB HOSP SEX'!I51</f>
        <v>61050</v>
      </c>
      <c r="E118" s="128">
        <f>+'[1]CORREGIDO AMB HOSP SEX'!G51+'[1]CORREGIDO AMB HOSP SEX'!J51</f>
        <v>5449653877</v>
      </c>
      <c r="F118" s="128">
        <f>+'[1]CORREGIDO AMB HOSP SEX'!H51+'[1]CORREGIDO AMB HOSP SEX'!K51</f>
        <v>1148257878</v>
      </c>
      <c r="G118" s="10">
        <f t="shared" si="3"/>
        <v>0.21070290038898923</v>
      </c>
      <c r="H118" s="15">
        <v>46.96411546684869</v>
      </c>
      <c r="I118" s="4">
        <f t="shared" si="4"/>
        <v>89265.41977067977</v>
      </c>
      <c r="J118" s="4">
        <f t="shared" si="4"/>
        <v>18808.48285012285</v>
      </c>
    </row>
    <row r="119" spans="1:10" ht="11.25">
      <c r="A119" s="180"/>
      <c r="B119" s="165"/>
      <c r="C119" s="48" t="s">
        <v>76</v>
      </c>
      <c r="D119" s="4">
        <f>+'[1]CORREGIDO AMB HOSP SEX'!F52+'[1]CORREGIDO AMB HOSP SEX'!I52</f>
        <v>661</v>
      </c>
      <c r="E119" s="128">
        <f>+'[1]CORREGIDO AMB HOSP SEX'!G52+'[1]CORREGIDO AMB HOSP SEX'!J52</f>
        <v>448728900</v>
      </c>
      <c r="F119" s="128">
        <f>+'[1]CORREGIDO AMB HOSP SEX'!H52+'[1]CORREGIDO AMB HOSP SEX'!K52</f>
        <v>118263321</v>
      </c>
      <c r="G119" s="10">
        <f t="shared" si="3"/>
        <v>0.2635518260580052</v>
      </c>
      <c r="H119" s="15">
        <v>0.508489440189795</v>
      </c>
      <c r="I119" s="4">
        <f t="shared" si="4"/>
        <v>678863.6913767019</v>
      </c>
      <c r="J119" s="4">
        <f t="shared" si="4"/>
        <v>178915.76550680786</v>
      </c>
    </row>
    <row r="120" spans="1:10" ht="11.25">
      <c r="A120" s="180"/>
      <c r="B120" s="165"/>
      <c r="C120" s="48" t="s">
        <v>77</v>
      </c>
      <c r="D120" s="4">
        <f>+'[1]CORREGIDO AMB HOSP SEX'!F53+'[1]CORREGIDO AMB HOSP SEX'!I53</f>
        <v>5956</v>
      </c>
      <c r="E120" s="128">
        <f>+'[1]CORREGIDO AMB HOSP SEX'!G53+'[1]CORREGIDO AMB HOSP SEX'!J53</f>
        <v>337560557</v>
      </c>
      <c r="F120" s="128">
        <f>+'[1]CORREGIDO AMB HOSP SEX'!H53+'[1]CORREGIDO AMB HOSP SEX'!K53</f>
        <v>158013806</v>
      </c>
      <c r="G120" s="10">
        <f t="shared" si="3"/>
        <v>0.46810506359011606</v>
      </c>
      <c r="H120" s="15">
        <v>4.581789872572495</v>
      </c>
      <c r="I120" s="4">
        <f t="shared" si="4"/>
        <v>56675.71474143721</v>
      </c>
      <c r="J120" s="4">
        <f t="shared" si="4"/>
        <v>26530.189053055743</v>
      </c>
    </row>
    <row r="121" spans="1:10" ht="11.25">
      <c r="A121" s="180"/>
      <c r="B121" s="165"/>
      <c r="C121" s="48" t="s">
        <v>97</v>
      </c>
      <c r="D121" s="4">
        <f>+'[1]CORREGIDO AMB HOSP SEX'!F54+'[1]CORREGIDO AMB HOSP SEX'!I54</f>
        <v>799</v>
      </c>
      <c r="E121" s="128">
        <f>+'[1]CORREGIDO AMB HOSP SEX'!G54+'[1]CORREGIDO AMB HOSP SEX'!J54</f>
        <v>14024410</v>
      </c>
      <c r="F121" s="128">
        <f>+'[1]CORREGIDO AMB HOSP SEX'!H54+'[1]CORREGIDO AMB HOSP SEX'!K54</f>
        <v>10778683</v>
      </c>
      <c r="G121" s="10">
        <f t="shared" si="3"/>
        <v>0.7685658790637182</v>
      </c>
      <c r="H121" s="15">
        <v>0.6146491115153497</v>
      </c>
      <c r="I121" s="4">
        <f t="shared" si="4"/>
        <v>17552.453066332917</v>
      </c>
      <c r="J121" s="4">
        <f t="shared" si="4"/>
        <v>13490.216520650814</v>
      </c>
    </row>
    <row r="122" spans="1:10" ht="11.25">
      <c r="A122" s="180"/>
      <c r="B122" s="166"/>
      <c r="C122" s="120" t="s">
        <v>17</v>
      </c>
      <c r="D122" s="117">
        <f>SUM(D114:D121)</f>
        <v>809503</v>
      </c>
      <c r="E122" s="129">
        <f>SUM(E114:E121)</f>
        <v>103487869291</v>
      </c>
      <c r="F122" s="129">
        <f>SUM(F114:F121)</f>
        <v>77365085388</v>
      </c>
      <c r="G122" s="115">
        <f t="shared" si="3"/>
        <v>0.7475763673368835</v>
      </c>
      <c r="H122" s="119">
        <v>622.7287856308012</v>
      </c>
      <c r="I122" s="117">
        <f t="shared" si="4"/>
        <v>127841.2424549384</v>
      </c>
      <c r="J122" s="117">
        <f t="shared" si="4"/>
        <v>95571.0916302966</v>
      </c>
    </row>
    <row r="123" spans="1:10" ht="11.25">
      <c r="A123" s="180"/>
      <c r="B123" s="164" t="s">
        <v>215</v>
      </c>
      <c r="C123" s="123" t="s">
        <v>210</v>
      </c>
      <c r="D123" s="14">
        <f>+'[1]CORREGIDO AMB HOSP SEX'!F56+'[1]CORREGIDO AMB HOSP SEX'!I56</f>
        <v>873692</v>
      </c>
      <c r="E123" s="131">
        <f>+'[1]CORREGIDO AMB HOSP SEX'!G56+'[1]CORREGIDO AMB HOSP SEX'!J56</f>
        <v>13399786744</v>
      </c>
      <c r="F123" s="131">
        <f>+'[1]CORREGIDO AMB HOSP SEX'!H56+'[1]CORREGIDO AMB HOSP SEX'!K56</f>
        <v>12852775400</v>
      </c>
      <c r="G123" s="32">
        <f t="shared" si="3"/>
        <v>0.9591776082373151</v>
      </c>
      <c r="H123" s="33">
        <v>672.107648983816</v>
      </c>
      <c r="I123" s="14">
        <f>+E123/$D123</f>
        <v>15336.968570159735</v>
      </c>
      <c r="J123" s="14">
        <f>+F123/$D123</f>
        <v>14710.87683073669</v>
      </c>
    </row>
    <row r="124" spans="1:10" ht="11.25">
      <c r="A124" s="180"/>
      <c r="B124" s="165"/>
      <c r="C124" s="48" t="s">
        <v>213</v>
      </c>
      <c r="D124" s="4">
        <f>+'[1]CORREGIDO AMB HOSP SEX'!F57+'[1]CORREGIDO AMB HOSP SEX'!I57</f>
        <v>222459</v>
      </c>
      <c r="E124" s="128">
        <f>+'[1]CORREGIDO AMB HOSP SEX'!G57+'[1]CORREGIDO AMB HOSP SEX'!J57</f>
        <v>28408179691</v>
      </c>
      <c r="F124" s="128">
        <f>+'[1]CORREGIDO AMB HOSP SEX'!H57+'[1]CORREGIDO AMB HOSP SEX'!K57</f>
        <v>21586377097</v>
      </c>
      <c r="G124" s="10">
        <f t="shared" si="3"/>
        <v>0.7598648463857325</v>
      </c>
      <c r="H124" s="15">
        <v>171.13169799573615</v>
      </c>
      <c r="I124" s="4">
        <f aca="true" t="shared" si="5" ref="I124:J131">+E124/$D124</f>
        <v>127700.74346733556</v>
      </c>
      <c r="J124" s="4">
        <f t="shared" si="5"/>
        <v>97035.30581815077</v>
      </c>
    </row>
    <row r="125" spans="1:10" ht="11.25" customHeight="1">
      <c r="A125" s="180"/>
      <c r="B125" s="168"/>
      <c r="C125" s="48" t="s">
        <v>121</v>
      </c>
      <c r="D125" s="4">
        <f>+'[1]CORREGIDO AMB HOSP SEX'!F58+'[1]CORREGIDO AMB HOSP SEX'!I58</f>
        <v>147136</v>
      </c>
      <c r="E125" s="128">
        <f>+'[1]CORREGIDO AMB HOSP SEX'!G58+'[1]CORREGIDO AMB HOSP SEX'!J58</f>
        <v>19247829257</v>
      </c>
      <c r="F125" s="128">
        <f>+'[1]CORREGIDO AMB HOSP SEX'!H58+'[1]CORREGIDO AMB HOSP SEX'!K58</f>
        <v>15206256164</v>
      </c>
      <c r="G125" s="10">
        <f t="shared" si="3"/>
        <v>0.7900244729399721</v>
      </c>
      <c r="H125" s="15">
        <v>113.18774927649876</v>
      </c>
      <c r="I125" s="4">
        <f t="shared" si="5"/>
        <v>130816.58640305567</v>
      </c>
      <c r="J125" s="4">
        <f t="shared" si="5"/>
        <v>103348.30472488038</v>
      </c>
    </row>
    <row r="126" spans="1:10" ht="11.25" customHeight="1">
      <c r="A126" s="180"/>
      <c r="B126" s="168"/>
      <c r="C126" s="48" t="s">
        <v>78</v>
      </c>
      <c r="D126" s="4">
        <f>+'[1]CORREGIDO AMB HOSP SEX'!F59+'[1]CORREGIDO AMB HOSP SEX'!I59</f>
        <v>506756</v>
      </c>
      <c r="E126" s="128">
        <f>+'[1]CORREGIDO AMB HOSP SEX'!G59+'[1]CORREGIDO AMB HOSP SEX'!J59</f>
        <v>10085225489</v>
      </c>
      <c r="F126" s="128">
        <f>+'[1]CORREGIDO AMB HOSP SEX'!H59+'[1]CORREGIDO AMB HOSP SEX'!K59</f>
        <v>4214977226</v>
      </c>
      <c r="G126" s="10">
        <f t="shared" si="3"/>
        <v>0.4179358439330181</v>
      </c>
      <c r="H126" s="15">
        <v>389.83369856704957</v>
      </c>
      <c r="I126" s="4">
        <f t="shared" si="5"/>
        <v>19901.541351261752</v>
      </c>
      <c r="J126" s="4">
        <f t="shared" si="5"/>
        <v>8317.567480207437</v>
      </c>
    </row>
    <row r="127" spans="1:10" ht="11.25" customHeight="1">
      <c r="A127" s="180"/>
      <c r="B127" s="168"/>
      <c r="C127" s="48" t="s">
        <v>211</v>
      </c>
      <c r="D127" s="4">
        <f>+'[1]CORREGIDO AMB HOSP SEX'!F60+'[1]CORREGIDO AMB HOSP SEX'!I60</f>
        <v>7563</v>
      </c>
      <c r="E127" s="128">
        <f>+'[1]CORREGIDO AMB HOSP SEX'!G60+'[1]CORREGIDO AMB HOSP SEX'!J60</f>
        <v>5060736345</v>
      </c>
      <c r="F127" s="128">
        <f>+'[1]CORREGIDO AMB HOSP SEX'!H60+'[1]CORREGIDO AMB HOSP SEX'!K60</f>
        <v>3426953880</v>
      </c>
      <c r="G127" s="10">
        <f>IF($E127=0,"",(+F127/E127))</f>
        <v>0.6771650697404589</v>
      </c>
      <c r="H127" s="15">
        <v>5.818011552428774</v>
      </c>
      <c r="I127" s="4">
        <f>IF($D127=0,"",(+E127/$D127))</f>
        <v>669144.036096787</v>
      </c>
      <c r="J127" s="4">
        <f>IF($D127=0,"",(+F127/$D127))</f>
        <v>453120.9678698929</v>
      </c>
    </row>
    <row r="128" spans="1:10" ht="11.25" customHeight="1">
      <c r="A128" s="180"/>
      <c r="B128" s="168"/>
      <c r="C128" s="48" t="s">
        <v>212</v>
      </c>
      <c r="D128" s="4">
        <f>+'[1]CORREGIDO AMB HOSP SEX'!F61+'[1]CORREGIDO AMB HOSP SEX'!I61</f>
        <v>366</v>
      </c>
      <c r="E128" s="128">
        <f>+'[1]CORREGIDO AMB HOSP SEX'!G61+'[1]CORREGIDO AMB HOSP SEX'!J61</f>
        <v>128924223</v>
      </c>
      <c r="F128" s="128">
        <f>+'[1]CORREGIDO AMB HOSP SEX'!H61+'[1]CORREGIDO AMB HOSP SEX'!K61</f>
        <v>99585965</v>
      </c>
      <c r="G128" s="10">
        <f>IF(F128=0,"",(+F128/E128))</f>
        <v>0.7724379692402723</v>
      </c>
      <c r="H128" s="15">
        <v>0.2815539109069061</v>
      </c>
      <c r="I128" s="4">
        <f>IF(F128=0,"",(+E128/$D128))</f>
        <v>352251.97540983604</v>
      </c>
      <c r="J128" s="4">
        <f>IF(F128=0,"",(+F128/$D128))</f>
        <v>272092.8005464481</v>
      </c>
    </row>
    <row r="129" spans="1:10" ht="11.25" customHeight="1">
      <c r="A129" s="180"/>
      <c r="B129" s="173"/>
      <c r="C129" s="120" t="s">
        <v>17</v>
      </c>
      <c r="D129" s="117">
        <f>SUM(D123:D128)</f>
        <v>1757972</v>
      </c>
      <c r="E129" s="129">
        <f>SUM(E123:E128)</f>
        <v>76330681749</v>
      </c>
      <c r="F129" s="129">
        <f>SUM(F123:F128)</f>
        <v>57386925732</v>
      </c>
      <c r="G129" s="115">
        <f t="shared" si="3"/>
        <v>0.7518199027843979</v>
      </c>
      <c r="H129" s="116">
        <v>1352.3603602864362</v>
      </c>
      <c r="I129" s="117">
        <f t="shared" si="5"/>
        <v>43419.73691788038</v>
      </c>
      <c r="J129" s="117">
        <f t="shared" si="5"/>
        <v>32643.82238852496</v>
      </c>
    </row>
    <row r="130" spans="1:10" ht="11.25">
      <c r="A130" s="180"/>
      <c r="B130" s="171" t="s">
        <v>19</v>
      </c>
      <c r="C130" s="171"/>
      <c r="D130" s="14">
        <f>+'[1]CORREGIDO AMB HOSP SEX'!F65+'[1]CORREGIDO AMB HOSP SEX'!I65</f>
        <v>848196</v>
      </c>
      <c r="E130" s="128">
        <f>+'[1]CORREGIDO AMB HOSP SEX'!G65+'[1]CORREGIDO AMB HOSP SEX'!J65</f>
        <v>34707171731</v>
      </c>
      <c r="F130" s="128">
        <f>+'[1]CORREGIDO AMB HOSP SEX'!H65+'[1]CORREGIDO AMB HOSP SEX'!K65</f>
        <v>18960655989</v>
      </c>
      <c r="G130" s="11">
        <f>+F130/E130</f>
        <v>0.5463036900832973</v>
      </c>
      <c r="H130" s="16">
        <v>652.4942650699295</v>
      </c>
      <c r="I130" s="6">
        <f t="shared" si="5"/>
        <v>40918.81090101816</v>
      </c>
      <c r="J130" s="6">
        <f t="shared" si="5"/>
        <v>22354.09738904687</v>
      </c>
    </row>
    <row r="131" spans="1:10" ht="12" thickBot="1">
      <c r="A131" s="181"/>
      <c r="B131" s="139"/>
      <c r="C131" s="121" t="s">
        <v>122</v>
      </c>
      <c r="D131" s="110">
        <f>+D130+D129+D122+D113+D96+D78+D74</f>
        <v>25340716</v>
      </c>
      <c r="E131" s="130">
        <f>+E130+E129+E122+E113+E96+E78+E74</f>
        <v>526933039755</v>
      </c>
      <c r="F131" s="130">
        <f>+F130+F129+F122+F113+F96+F78+F74</f>
        <v>348057927735</v>
      </c>
      <c r="G131" s="112">
        <f>+F131/E131</f>
        <v>0.6605354029362652</v>
      </c>
      <c r="H131" s="113">
        <v>19493.928128363965</v>
      </c>
      <c r="I131" s="110">
        <f t="shared" si="5"/>
        <v>20793.92862281397</v>
      </c>
      <c r="J131" s="110">
        <f t="shared" si="5"/>
        <v>13735.126021498367</v>
      </c>
    </row>
    <row r="132" spans="1:6" ht="11.25">
      <c r="A132" s="8" t="s">
        <v>26</v>
      </c>
      <c r="D132" s="4"/>
      <c r="E132" s="4"/>
      <c r="F132" s="4"/>
    </row>
    <row r="133" ht="11.25">
      <c r="A133" s="2" t="s">
        <v>216</v>
      </c>
    </row>
    <row r="134" ht="11.25">
      <c r="A134" s="8" t="s">
        <v>20</v>
      </c>
    </row>
    <row r="135" ht="11.25">
      <c r="A135" s="48" t="s">
        <v>150</v>
      </c>
    </row>
    <row r="136" ht="11.25">
      <c r="A136" s="57" t="s">
        <v>153</v>
      </c>
    </row>
  </sheetData>
  <mergeCells count="42">
    <mergeCell ref="I69:I70"/>
    <mergeCell ref="J69:J70"/>
    <mergeCell ref="E69:E70"/>
    <mergeCell ref="F69:F70"/>
    <mergeCell ref="G69:G70"/>
    <mergeCell ref="H69:H70"/>
    <mergeCell ref="A1:J1"/>
    <mergeCell ref="A65:J65"/>
    <mergeCell ref="A66:J66"/>
    <mergeCell ref="A67:J67"/>
    <mergeCell ref="A2:J2"/>
    <mergeCell ref="A3:J3"/>
    <mergeCell ref="A5:A6"/>
    <mergeCell ref="H5:H6"/>
    <mergeCell ref="B54:B60"/>
    <mergeCell ref="B61:C61"/>
    <mergeCell ref="A7:A62"/>
    <mergeCell ref="A71:A131"/>
    <mergeCell ref="B71:B74"/>
    <mergeCell ref="B79:B96"/>
    <mergeCell ref="B97:B113"/>
    <mergeCell ref="B114:B122"/>
    <mergeCell ref="A69:A70"/>
    <mergeCell ref="B69:B70"/>
    <mergeCell ref="B31:B44"/>
    <mergeCell ref="B123:B129"/>
    <mergeCell ref="D5:D6"/>
    <mergeCell ref="B75:B78"/>
    <mergeCell ref="C69:C70"/>
    <mergeCell ref="D69:D70"/>
    <mergeCell ref="B15:B30"/>
    <mergeCell ref="I5:I6"/>
    <mergeCell ref="F5:F6"/>
    <mergeCell ref="J5:J6"/>
    <mergeCell ref="G5:G6"/>
    <mergeCell ref="B130:C130"/>
    <mergeCell ref="E5:E6"/>
    <mergeCell ref="B7:B10"/>
    <mergeCell ref="B5:B6"/>
    <mergeCell ref="B45:B53"/>
    <mergeCell ref="C5:C6"/>
    <mergeCell ref="B11:B1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showGridLines="0" zoomScale="75" zoomScaleNormal="75" workbookViewId="0" topLeftCell="A103">
      <selection activeCell="G145" sqref="G145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10" width="11.59765625" style="2" customWidth="1"/>
    <col min="11" max="16" width="11.59765625" style="1" customWidth="1"/>
    <col min="17" max="16384" width="11.59765625" style="2" customWidth="1"/>
  </cols>
  <sheetData>
    <row r="1" spans="1:10" ht="11.25">
      <c r="A1" s="148" t="s">
        <v>190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1.25">
      <c r="A2" s="174" t="s">
        <v>160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" thickBot="1">
      <c r="B4" s="51">
        <v>1000000</v>
      </c>
    </row>
    <row r="5" spans="1:10" ht="11.25">
      <c r="A5" s="162" t="s">
        <v>15</v>
      </c>
      <c r="B5" s="162" t="s">
        <v>95</v>
      </c>
      <c r="C5" s="162" t="s">
        <v>96</v>
      </c>
      <c r="D5" s="162" t="s">
        <v>80</v>
      </c>
      <c r="E5" s="162" t="s">
        <v>192</v>
      </c>
      <c r="F5" s="162" t="s">
        <v>193</v>
      </c>
      <c r="G5" s="162" t="s">
        <v>93</v>
      </c>
      <c r="H5" s="162" t="s">
        <v>101</v>
      </c>
      <c r="I5" s="162" t="s">
        <v>99</v>
      </c>
      <c r="J5" s="162" t="s">
        <v>98</v>
      </c>
    </row>
    <row r="6" spans="1:10" ht="11.2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1.25">
      <c r="A7" s="179" t="s">
        <v>2</v>
      </c>
      <c r="B7" s="164" t="s">
        <v>33</v>
      </c>
      <c r="C7" s="123" t="s">
        <v>37</v>
      </c>
      <c r="D7" s="14">
        <f>+'[1]CORREGIDO AMB HOSP SEX'!L67+'[1]CORREGIDO AMB HOSP SEX'!O67</f>
        <v>140335</v>
      </c>
      <c r="E7" s="131">
        <f>+'[1]CORREGIDO AMB HOSP SEX'!M67+'[1]CORREGIDO AMB HOSP SEX'!P67</f>
        <v>1605819726</v>
      </c>
      <c r="F7" s="131">
        <f>+'[1]CORREGIDO AMB HOSP SEX'!N67+'[1]CORREGIDO AMB HOSP SEX'!Q67</f>
        <v>1364365135</v>
      </c>
      <c r="G7" s="32">
        <f aca="true" t="shared" si="0" ref="G7:G57">+F7/E7</f>
        <v>0.8496377973874759</v>
      </c>
      <c r="H7" s="33">
        <v>97.61787392186861</v>
      </c>
      <c r="I7" s="14">
        <f>+E7/$D7</f>
        <v>11442.76000997613</v>
      </c>
      <c r="J7" s="14">
        <f>+F7/$D7</f>
        <v>9722.201410909609</v>
      </c>
    </row>
    <row r="8" spans="1:10" ht="11.25" customHeight="1">
      <c r="A8" s="180"/>
      <c r="B8" s="189"/>
      <c r="C8" s="48" t="s">
        <v>38</v>
      </c>
      <c r="D8" s="4">
        <f>+'[1]CORREGIDO AMB HOSP SEX'!L68+'[1]CORREGIDO AMB HOSP SEX'!O68</f>
        <v>99</v>
      </c>
      <c r="E8" s="128">
        <f>+'[1]CORREGIDO AMB HOSP SEX'!M68+'[1]CORREGIDO AMB HOSP SEX'!P68</f>
        <v>1937572</v>
      </c>
      <c r="F8" s="128">
        <f>+'[1]CORREGIDO AMB HOSP SEX'!N68+'[1]CORREGIDO AMB HOSP SEX'!Q68</f>
        <v>1183017</v>
      </c>
      <c r="G8" s="10">
        <f t="shared" si="0"/>
        <v>0.6105667299073273</v>
      </c>
      <c r="H8" s="15">
        <v>0.06886499817055611</v>
      </c>
      <c r="I8" s="4">
        <f aca="true" t="shared" si="1" ref="I8:J79">+E8/$D8</f>
        <v>19571.434343434343</v>
      </c>
      <c r="J8" s="4">
        <f t="shared" si="1"/>
        <v>11949.666666666666</v>
      </c>
    </row>
    <row r="9" spans="1:10" ht="11.25" customHeight="1">
      <c r="A9" s="180"/>
      <c r="B9" s="189"/>
      <c r="C9" s="48" t="s">
        <v>39</v>
      </c>
      <c r="D9" s="4">
        <f>+'[1]CORREGIDO AMB HOSP SEX'!L69+'[1]CORREGIDO AMB HOSP SEX'!O69</f>
        <v>11002</v>
      </c>
      <c r="E9" s="128">
        <f>+'[1]CORREGIDO AMB HOSP SEX'!M69+'[1]CORREGIDO AMB HOSP SEX'!P69</f>
        <v>212110645</v>
      </c>
      <c r="F9" s="128">
        <f>+'[1]CORREGIDO AMB HOSP SEX'!N69+'[1]CORREGIDO AMB HOSP SEX'!Q69</f>
        <v>154641776</v>
      </c>
      <c r="G9" s="10">
        <f t="shared" si="0"/>
        <v>0.7290618346853832</v>
      </c>
      <c r="H9" s="15">
        <v>7.653057675479378</v>
      </c>
      <c r="I9" s="4">
        <f t="shared" si="1"/>
        <v>19279.28058534812</v>
      </c>
      <c r="J9" s="4">
        <f t="shared" si="1"/>
        <v>14055.787674968187</v>
      </c>
    </row>
    <row r="10" spans="1:10" ht="11.25" customHeight="1">
      <c r="A10" s="180"/>
      <c r="B10" s="190"/>
      <c r="C10" s="120" t="s">
        <v>17</v>
      </c>
      <c r="D10" s="117">
        <f>SUM(D7:D9)</f>
        <v>151436</v>
      </c>
      <c r="E10" s="129">
        <f>SUM(E7:E9)</f>
        <v>1819867943</v>
      </c>
      <c r="F10" s="129">
        <f>SUM(F7:F9)</f>
        <v>1520189928</v>
      </c>
      <c r="G10" s="115">
        <f t="shared" si="0"/>
        <v>0.8353298017294654</v>
      </c>
      <c r="H10" s="119">
        <v>105.33979659551854</v>
      </c>
      <c r="I10" s="117">
        <f t="shared" si="1"/>
        <v>12017.406316859928</v>
      </c>
      <c r="J10" s="117">
        <f t="shared" si="1"/>
        <v>10038.497635965028</v>
      </c>
    </row>
    <row r="11" spans="1:10" ht="11.25">
      <c r="A11" s="180"/>
      <c r="B11" s="164" t="s">
        <v>34</v>
      </c>
      <c r="C11" s="48" t="s">
        <v>40</v>
      </c>
      <c r="D11" s="4">
        <f>+'[1]CORREGIDO AMB HOSP SEX'!L71+'[1]CORREGIDO AMB HOSP SEX'!O71</f>
        <v>504734</v>
      </c>
      <c r="E11" s="128">
        <f>+'[1]CORREGIDO AMB HOSP SEX'!M71+'[1]CORREGIDO AMB HOSP SEX'!P71</f>
        <v>1725553578</v>
      </c>
      <c r="F11" s="128">
        <f>+'[1]CORREGIDO AMB HOSP SEX'!N71+'[1]CORREGIDO AMB HOSP SEX'!Q71</f>
        <v>1578473992</v>
      </c>
      <c r="G11" s="10">
        <f t="shared" si="0"/>
        <v>0.9147638254324897</v>
      </c>
      <c r="H11" s="15">
        <v>351.0960200668431</v>
      </c>
      <c r="I11" s="4">
        <f t="shared" si="1"/>
        <v>3418.7385395079386</v>
      </c>
      <c r="J11" s="4">
        <f t="shared" si="1"/>
        <v>3127.3383445537647</v>
      </c>
    </row>
    <row r="12" spans="1:10" ht="11.25">
      <c r="A12" s="180"/>
      <c r="B12" s="165"/>
      <c r="C12" s="48" t="s">
        <v>41</v>
      </c>
      <c r="D12" s="4">
        <f>+'[1]CORREGIDO AMB HOSP SEX'!L72+'[1]CORREGIDO AMB HOSP SEX'!O72</f>
        <v>63346</v>
      </c>
      <c r="E12" s="128">
        <f>+'[1]CORREGIDO AMB HOSP SEX'!M72+'[1]CORREGIDO AMB HOSP SEX'!P72</f>
        <v>1427817488</v>
      </c>
      <c r="F12" s="128">
        <f>+'[1]CORREGIDO AMB HOSP SEX'!N72+'[1]CORREGIDO AMB HOSP SEX'!Q72</f>
        <v>1221749118</v>
      </c>
      <c r="G12" s="10">
        <f t="shared" si="0"/>
        <v>0.855675972782314</v>
      </c>
      <c r="H12" s="15">
        <v>44.06386034456614</v>
      </c>
      <c r="I12" s="4">
        <f t="shared" si="1"/>
        <v>22539.9786569002</v>
      </c>
      <c r="J12" s="4">
        <f t="shared" si="1"/>
        <v>19286.918163735674</v>
      </c>
    </row>
    <row r="13" spans="1:10" ht="11.25">
      <c r="A13" s="180"/>
      <c r="B13" s="165"/>
      <c r="C13" s="48" t="s">
        <v>42</v>
      </c>
      <c r="D13" s="4">
        <f>+'[1]CORREGIDO AMB HOSP SEX'!L73+'[1]CORREGIDO AMB HOSP SEX'!O73</f>
        <v>6142</v>
      </c>
      <c r="E13" s="128">
        <f>+'[1]CORREGIDO AMB HOSP SEX'!M73+'[1]CORREGIDO AMB HOSP SEX'!P73</f>
        <v>109577274</v>
      </c>
      <c r="F13" s="128">
        <f>+'[1]CORREGIDO AMB HOSP SEX'!N73+'[1]CORREGIDO AMB HOSP SEX'!Q73</f>
        <v>95540940</v>
      </c>
      <c r="G13" s="10">
        <f t="shared" si="0"/>
        <v>0.8719046980489769</v>
      </c>
      <c r="H13" s="15">
        <v>4.272412310742987</v>
      </c>
      <c r="I13" s="4">
        <f t="shared" si="1"/>
        <v>17840.650276782806</v>
      </c>
      <c r="J13" s="4">
        <f t="shared" si="1"/>
        <v>15555.346792575709</v>
      </c>
    </row>
    <row r="14" spans="1:10" ht="11.25">
      <c r="A14" s="180"/>
      <c r="B14" s="166"/>
      <c r="C14" s="120" t="s">
        <v>17</v>
      </c>
      <c r="D14" s="117">
        <f>SUM(D11:D13)</f>
        <v>574222</v>
      </c>
      <c r="E14" s="129">
        <f>SUM(E11:E13)</f>
        <v>3262948340</v>
      </c>
      <c r="F14" s="129">
        <f>SUM(F11:F13)</f>
        <v>2895764050</v>
      </c>
      <c r="G14" s="115">
        <f t="shared" si="0"/>
        <v>0.8874685555089113</v>
      </c>
      <c r="H14" s="119">
        <v>399.4322927221522</v>
      </c>
      <c r="I14" s="117">
        <f t="shared" si="1"/>
        <v>5682.38127414136</v>
      </c>
      <c r="J14" s="117">
        <f t="shared" si="1"/>
        <v>5042.934701213119</v>
      </c>
    </row>
    <row r="15" spans="1:10" ht="11.25">
      <c r="A15" s="180"/>
      <c r="B15" s="164" t="s">
        <v>79</v>
      </c>
      <c r="C15" s="48" t="s">
        <v>43</v>
      </c>
      <c r="D15" s="4">
        <f>+'[1]CORREGIDO AMB HOSP SEX'!L75+'[1]CORREGIDO AMB HOSP SEX'!O75</f>
        <v>795</v>
      </c>
      <c r="E15" s="128">
        <f>+'[1]CORREGIDO AMB HOSP SEX'!M75+'[1]CORREGIDO AMB HOSP SEX'!P75</f>
        <v>121975367</v>
      </c>
      <c r="F15" s="128">
        <f>+'[1]CORREGIDO AMB HOSP SEX'!N75+'[1]CORREGIDO AMB HOSP SEX'!Q75</f>
        <v>83337692</v>
      </c>
      <c r="G15" s="10">
        <f t="shared" si="0"/>
        <v>0.6832337876876402</v>
      </c>
      <c r="H15" s="15">
        <v>0.5530068034908294</v>
      </c>
      <c r="I15" s="4">
        <f t="shared" si="1"/>
        <v>153428.13459119498</v>
      </c>
      <c r="J15" s="4">
        <f t="shared" si="1"/>
        <v>104827.2855345912</v>
      </c>
    </row>
    <row r="16" spans="1:10" ht="11.25">
      <c r="A16" s="180"/>
      <c r="B16" s="165"/>
      <c r="C16" s="48" t="s">
        <v>44</v>
      </c>
      <c r="D16" s="4">
        <f>+'[1]CORREGIDO AMB HOSP SEX'!L76+'[1]CORREGIDO AMB HOSP SEX'!O76</f>
        <v>136293</v>
      </c>
      <c r="E16" s="128">
        <f>+'[1]CORREGIDO AMB HOSP SEX'!M76+'[1]CORREGIDO AMB HOSP SEX'!P76</f>
        <v>331177990</v>
      </c>
      <c r="F16" s="128">
        <f>+'[1]CORREGIDO AMB HOSP SEX'!N76+'[1]CORREGIDO AMB HOSP SEX'!Q76</f>
        <v>298444627</v>
      </c>
      <c r="G16" s="10">
        <f t="shared" si="0"/>
        <v>0.9011608138572252</v>
      </c>
      <c r="H16" s="15">
        <v>94.80623429959196</v>
      </c>
      <c r="I16" s="4">
        <f t="shared" si="1"/>
        <v>2429.8972801244377</v>
      </c>
      <c r="J16" s="4">
        <f t="shared" si="1"/>
        <v>2189.7282105463964</v>
      </c>
    </row>
    <row r="17" spans="1:10" ht="11.25">
      <c r="A17" s="180"/>
      <c r="B17" s="165"/>
      <c r="C17" s="48" t="s">
        <v>45</v>
      </c>
      <c r="D17" s="4">
        <f>+'[1]CORREGIDO AMB HOSP SEX'!L77+'[1]CORREGIDO AMB HOSP SEX'!O77</f>
        <v>7426</v>
      </c>
      <c r="E17" s="128">
        <f>+'[1]CORREGIDO AMB HOSP SEX'!M77+'[1]CORREGIDO AMB HOSP SEX'!P77</f>
        <v>117062187</v>
      </c>
      <c r="F17" s="128">
        <f>+'[1]CORREGIDO AMB HOSP SEX'!N77+'[1]CORREGIDO AMB HOSP SEX'!Q77</f>
        <v>95587026</v>
      </c>
      <c r="G17" s="10">
        <f t="shared" si="0"/>
        <v>0.8165491218782714</v>
      </c>
      <c r="H17" s="15">
        <v>5.165570468833835</v>
      </c>
      <c r="I17" s="4">
        <f t="shared" si="1"/>
        <v>15763.828036628063</v>
      </c>
      <c r="J17" s="4">
        <f t="shared" si="1"/>
        <v>12871.93994074872</v>
      </c>
    </row>
    <row r="18" spans="1:10" ht="11.25">
      <c r="A18" s="180"/>
      <c r="B18" s="165"/>
      <c r="C18" s="48" t="s">
        <v>46</v>
      </c>
      <c r="D18" s="4">
        <f>+'[1]CORREGIDO AMB HOSP SEX'!L78+'[1]CORREGIDO AMB HOSP SEX'!O78</f>
        <v>6350</v>
      </c>
      <c r="E18" s="128">
        <f>+'[1]CORREGIDO AMB HOSP SEX'!M78+'[1]CORREGIDO AMB HOSP SEX'!P78</f>
        <v>108630037</v>
      </c>
      <c r="F18" s="128">
        <f>+'[1]CORREGIDO AMB HOSP SEX'!N78+'[1]CORREGIDO AMB HOSP SEX'!Q78</f>
        <v>87848050</v>
      </c>
      <c r="G18" s="10">
        <f t="shared" si="0"/>
        <v>0.8086902336229528</v>
      </c>
      <c r="H18" s="15">
        <v>4.417098367505367</v>
      </c>
      <c r="I18" s="4">
        <f t="shared" si="1"/>
        <v>17107.09244094488</v>
      </c>
      <c r="J18" s="4">
        <f t="shared" si="1"/>
        <v>13834.338582677165</v>
      </c>
    </row>
    <row r="19" spans="1:10" ht="11.25">
      <c r="A19" s="180"/>
      <c r="B19" s="165"/>
      <c r="C19" s="48" t="s">
        <v>102</v>
      </c>
      <c r="D19" s="4">
        <f>+'[1]CORREGIDO AMB HOSP SEX'!L79+'[1]CORREGIDO AMB HOSP SEX'!O79</f>
        <v>7051</v>
      </c>
      <c r="E19" s="128">
        <f>+'[1]CORREGIDO AMB HOSP SEX'!M79+'[1]CORREGIDO AMB HOSP SEX'!P79</f>
        <v>83453520</v>
      </c>
      <c r="F19" s="128">
        <f>+'[1]CORREGIDO AMB HOSP SEX'!N79+'[1]CORREGIDO AMB HOSP SEX'!Q79</f>
        <v>65519305</v>
      </c>
      <c r="G19" s="10">
        <f t="shared" si="0"/>
        <v>0.7850993583014833</v>
      </c>
      <c r="H19" s="15">
        <v>4.904718203036274</v>
      </c>
      <c r="I19" s="4">
        <f t="shared" si="1"/>
        <v>11835.699900723303</v>
      </c>
      <c r="J19" s="4">
        <f t="shared" si="1"/>
        <v>9292.200397106793</v>
      </c>
    </row>
    <row r="20" spans="1:10" ht="11.25">
      <c r="A20" s="180"/>
      <c r="B20" s="165"/>
      <c r="C20" s="48" t="s">
        <v>103</v>
      </c>
      <c r="D20" s="4">
        <f>+'[1]CORREGIDO AMB HOSP SEX'!L80+'[1]CORREGIDO AMB HOSP SEX'!O80</f>
        <v>138</v>
      </c>
      <c r="E20" s="128">
        <f>+'[1]CORREGIDO AMB HOSP SEX'!M80+'[1]CORREGIDO AMB HOSP SEX'!P80</f>
        <v>3161983</v>
      </c>
      <c r="F20" s="128">
        <f>+'[1]CORREGIDO AMB HOSP SEX'!N80+'[1]CORREGIDO AMB HOSP SEX'!Q80</f>
        <v>2124314</v>
      </c>
      <c r="G20" s="10">
        <f t="shared" si="0"/>
        <v>0.6718296714435213</v>
      </c>
      <c r="H20" s="15">
        <v>0.09599363381350245</v>
      </c>
      <c r="I20" s="4">
        <f t="shared" si="1"/>
        <v>22912.920289855072</v>
      </c>
      <c r="J20" s="4">
        <f t="shared" si="1"/>
        <v>15393.579710144928</v>
      </c>
    </row>
    <row r="21" spans="1:10" ht="11.25">
      <c r="A21" s="180"/>
      <c r="B21" s="165"/>
      <c r="C21" s="48" t="s">
        <v>47</v>
      </c>
      <c r="D21" s="4">
        <f>+'[1]CORREGIDO AMB HOSP SEX'!L81+'[1]CORREGIDO AMB HOSP SEX'!O81</f>
        <v>5</v>
      </c>
      <c r="E21" s="128">
        <f>+'[1]CORREGIDO AMB HOSP SEX'!M81+'[1]CORREGIDO AMB HOSP SEX'!P81</f>
        <v>20084</v>
      </c>
      <c r="F21" s="128">
        <f>+'[1]CORREGIDO AMB HOSP SEX'!N81+'[1]CORREGIDO AMB HOSP SEX'!Q81</f>
        <v>12303</v>
      </c>
      <c r="G21" s="10">
        <f t="shared" si="0"/>
        <v>0.6125771758613822</v>
      </c>
      <c r="H21" s="15">
        <v>0.003478030210634147</v>
      </c>
      <c r="I21" s="4">
        <f t="shared" si="1"/>
        <v>4016.8</v>
      </c>
      <c r="J21" s="4">
        <f t="shared" si="1"/>
        <v>2460.6</v>
      </c>
    </row>
    <row r="22" spans="1:10" ht="11.25">
      <c r="A22" s="180"/>
      <c r="B22" s="165"/>
      <c r="C22" s="48" t="s">
        <v>48</v>
      </c>
      <c r="D22" s="4">
        <f>+'[1]CORREGIDO AMB HOSP SEX'!L82+'[1]CORREGIDO AMB HOSP SEX'!O82</f>
        <v>1451</v>
      </c>
      <c r="E22" s="128">
        <f>+'[1]CORREGIDO AMB HOSP SEX'!M82+'[1]CORREGIDO AMB HOSP SEX'!P82</f>
        <v>62206475</v>
      </c>
      <c r="F22" s="128">
        <f>+'[1]CORREGIDO AMB HOSP SEX'!N82+'[1]CORREGIDO AMB HOSP SEX'!Q82</f>
        <v>46116097</v>
      </c>
      <c r="G22" s="10">
        <f t="shared" si="0"/>
        <v>0.7413391773123297</v>
      </c>
      <c r="H22" s="15">
        <v>1.0093243671260295</v>
      </c>
      <c r="I22" s="4">
        <f t="shared" si="1"/>
        <v>42871.45072363887</v>
      </c>
      <c r="J22" s="4">
        <f t="shared" si="1"/>
        <v>31782.286009648516</v>
      </c>
    </row>
    <row r="23" spans="1:10" ht="11.25">
      <c r="A23" s="180"/>
      <c r="B23" s="165"/>
      <c r="C23" s="48" t="s">
        <v>49</v>
      </c>
      <c r="D23" s="4">
        <f>+'[1]CORREGIDO AMB HOSP SEX'!L83+'[1]CORREGIDO AMB HOSP SEX'!O83</f>
        <v>9197</v>
      </c>
      <c r="E23" s="128">
        <f>+'[1]CORREGIDO AMB HOSP SEX'!M83+'[1]CORREGIDO AMB HOSP SEX'!P83</f>
        <v>77080889</v>
      </c>
      <c r="F23" s="128">
        <f>+'[1]CORREGIDO AMB HOSP SEX'!N83+'[1]CORREGIDO AMB HOSP SEX'!Q83</f>
        <v>70951872</v>
      </c>
      <c r="G23" s="10">
        <f t="shared" si="0"/>
        <v>0.9204859066947191</v>
      </c>
      <c r="H23" s="15">
        <v>6.39748876944045</v>
      </c>
      <c r="I23" s="4">
        <f t="shared" si="1"/>
        <v>8381.090464281831</v>
      </c>
      <c r="J23" s="4">
        <f t="shared" si="1"/>
        <v>7714.675655104926</v>
      </c>
    </row>
    <row r="24" spans="1:10" ht="11.25">
      <c r="A24" s="180"/>
      <c r="B24" s="165"/>
      <c r="C24" s="48" t="s">
        <v>50</v>
      </c>
      <c r="D24" s="4">
        <f>+'[1]CORREGIDO AMB HOSP SEX'!L84+'[1]CORREGIDO AMB HOSP SEX'!O84</f>
        <v>5775</v>
      </c>
      <c r="E24" s="128">
        <f>+'[1]CORREGIDO AMB HOSP SEX'!M84+'[1]CORREGIDO AMB HOSP SEX'!P84</f>
        <v>52577251</v>
      </c>
      <c r="F24" s="128">
        <f>+'[1]CORREGIDO AMB HOSP SEX'!N84+'[1]CORREGIDO AMB HOSP SEX'!Q84</f>
        <v>46843871</v>
      </c>
      <c r="G24" s="10">
        <f t="shared" si="0"/>
        <v>0.8909532185317182</v>
      </c>
      <c r="H24" s="15">
        <v>4.01712489328244</v>
      </c>
      <c r="I24" s="4">
        <f t="shared" si="1"/>
        <v>9104.285887445887</v>
      </c>
      <c r="J24" s="4">
        <f t="shared" si="1"/>
        <v>8111.492813852814</v>
      </c>
    </row>
    <row r="25" spans="1:10" ht="11.25">
      <c r="A25" s="180"/>
      <c r="B25" s="165"/>
      <c r="C25" s="48" t="s">
        <v>51</v>
      </c>
      <c r="D25" s="4">
        <f>+'[1]CORREGIDO AMB HOSP SEX'!L85+'[1]CORREGIDO AMB HOSP SEX'!O85</f>
        <v>774</v>
      </c>
      <c r="E25" s="128">
        <f>+'[1]CORREGIDO AMB HOSP SEX'!M85+'[1]CORREGIDO AMB HOSP SEX'!P85</f>
        <v>13599230</v>
      </c>
      <c r="F25" s="128">
        <f>+'[1]CORREGIDO AMB HOSP SEX'!N85+'[1]CORREGIDO AMB HOSP SEX'!Q85</f>
        <v>11470100</v>
      </c>
      <c r="G25" s="10">
        <f t="shared" si="0"/>
        <v>0.8434374593267413</v>
      </c>
      <c r="H25" s="15">
        <v>0.538399076606166</v>
      </c>
      <c r="I25" s="4">
        <f t="shared" si="1"/>
        <v>17570.064599483205</v>
      </c>
      <c r="J25" s="4">
        <f t="shared" si="1"/>
        <v>14819.250645994833</v>
      </c>
    </row>
    <row r="26" spans="1:10" ht="11.25">
      <c r="A26" s="180"/>
      <c r="B26" s="165"/>
      <c r="C26" s="48" t="s">
        <v>52</v>
      </c>
      <c r="D26" s="4">
        <f>+'[1]CORREGIDO AMB HOSP SEX'!L86+'[1]CORREGIDO AMB HOSP SEX'!O86</f>
        <v>16690</v>
      </c>
      <c r="E26" s="128">
        <f>+'[1]CORREGIDO AMB HOSP SEX'!M86+'[1]CORREGIDO AMB HOSP SEX'!P86</f>
        <v>277684195</v>
      </c>
      <c r="F26" s="128">
        <f>+'[1]CORREGIDO AMB HOSP SEX'!N86+'[1]CORREGIDO AMB HOSP SEX'!Q86</f>
        <v>229558906</v>
      </c>
      <c r="G26" s="10">
        <f t="shared" si="0"/>
        <v>0.8266905720003258</v>
      </c>
      <c r="H26" s="15">
        <v>11.609664843096784</v>
      </c>
      <c r="I26" s="4">
        <f t="shared" si="1"/>
        <v>16637.758837627323</v>
      </c>
      <c r="J26" s="4">
        <f t="shared" si="1"/>
        <v>13754.278370281605</v>
      </c>
    </row>
    <row r="27" spans="1:10" ht="11.25">
      <c r="A27" s="180"/>
      <c r="B27" s="165"/>
      <c r="C27" s="48" t="s">
        <v>53</v>
      </c>
      <c r="D27" s="4">
        <f>+'[1]CORREGIDO AMB HOSP SEX'!L87+'[1]CORREGIDO AMB HOSP SEX'!O87</f>
        <v>2241</v>
      </c>
      <c r="E27" s="128">
        <f>+'[1]CORREGIDO AMB HOSP SEX'!M87+'[1]CORREGIDO AMB HOSP SEX'!P87</f>
        <v>82170532</v>
      </c>
      <c r="F27" s="128">
        <f>+'[1]CORREGIDO AMB HOSP SEX'!N87+'[1]CORREGIDO AMB HOSP SEX'!Q87</f>
        <v>69480083</v>
      </c>
      <c r="G27" s="10">
        <f t="shared" si="0"/>
        <v>0.845559610104508</v>
      </c>
      <c r="H27" s="15">
        <v>1.5588531404062247</v>
      </c>
      <c r="I27" s="4">
        <f t="shared" si="1"/>
        <v>36666.90406068719</v>
      </c>
      <c r="J27" s="4">
        <f t="shared" si="1"/>
        <v>31004.053101294066</v>
      </c>
    </row>
    <row r="28" spans="1:10" ht="11.25">
      <c r="A28" s="180"/>
      <c r="B28" s="165"/>
      <c r="C28" s="48" t="s">
        <v>54</v>
      </c>
      <c r="D28" s="4">
        <f>+'[1]CORREGIDO AMB HOSP SEX'!L88+'[1]CORREGIDO AMB HOSP SEX'!O88</f>
        <v>1429</v>
      </c>
      <c r="E28" s="128">
        <f>+'[1]CORREGIDO AMB HOSP SEX'!M88+'[1]CORREGIDO AMB HOSP SEX'!P88</f>
        <v>134733355</v>
      </c>
      <c r="F28" s="128">
        <f>+'[1]CORREGIDO AMB HOSP SEX'!N88+'[1]CORREGIDO AMB HOSP SEX'!Q88</f>
        <v>129693244</v>
      </c>
      <c r="G28" s="10">
        <f t="shared" si="0"/>
        <v>0.962591958019601</v>
      </c>
      <c r="H28" s="15">
        <v>0.9940210341992393</v>
      </c>
      <c r="I28" s="4">
        <f t="shared" si="1"/>
        <v>94285.06298110567</v>
      </c>
      <c r="J28" s="4">
        <f t="shared" si="1"/>
        <v>90758.0433869839</v>
      </c>
    </row>
    <row r="29" spans="1:10" ht="11.25">
      <c r="A29" s="180"/>
      <c r="B29" s="165"/>
      <c r="C29" s="48" t="s">
        <v>57</v>
      </c>
      <c r="D29" s="4">
        <f>+'[1]CORREGIDO AMB HOSP SEX'!L91+'[1]CORREGIDO AMB HOSP SEX'!O91</f>
        <v>1707</v>
      </c>
      <c r="E29" s="128">
        <f>+'[1]CORREGIDO AMB HOSP SEX'!M91+'[1]CORREGIDO AMB HOSP SEX'!P91</f>
        <v>39794289</v>
      </c>
      <c r="F29" s="128">
        <f>+'[1]CORREGIDO AMB HOSP SEX'!N91+'[1]CORREGIDO AMB HOSP SEX'!Q91</f>
        <v>29797237</v>
      </c>
      <c r="G29" s="10">
        <f t="shared" si="0"/>
        <v>0.7487817410181646</v>
      </c>
      <c r="H29" s="15">
        <v>1.187399513910498</v>
      </c>
      <c r="I29" s="4">
        <f t="shared" si="1"/>
        <v>23312.413005272407</v>
      </c>
      <c r="J29" s="4">
        <f t="shared" si="1"/>
        <v>17455.909197422377</v>
      </c>
    </row>
    <row r="30" spans="1:10" ht="11.25">
      <c r="A30" s="180"/>
      <c r="B30" s="166"/>
      <c r="C30" s="120" t="s">
        <v>17</v>
      </c>
      <c r="D30" s="117">
        <f>SUM(D15:D29)</f>
        <v>197322</v>
      </c>
      <c r="E30" s="129">
        <f>SUM(E15:E29)</f>
        <v>1505327384</v>
      </c>
      <c r="F30" s="129">
        <f>SUM(F15:F29)</f>
        <v>1266784727</v>
      </c>
      <c r="G30" s="115">
        <f t="shared" si="0"/>
        <v>0.841534366852387</v>
      </c>
      <c r="H30" s="119">
        <v>137.25837544455024</v>
      </c>
      <c r="I30" s="117">
        <f t="shared" si="1"/>
        <v>7628.786369487437</v>
      </c>
      <c r="J30" s="117">
        <f t="shared" si="1"/>
        <v>6419.88590729873</v>
      </c>
    </row>
    <row r="31" spans="1:10" ht="11.25">
      <c r="A31" s="180"/>
      <c r="B31" s="164" t="s">
        <v>35</v>
      </c>
      <c r="C31" s="48" t="s">
        <v>58</v>
      </c>
      <c r="D31" s="4">
        <f>+'[1]CORREGIDO AMB HOSP SEX'!L93+'[1]CORREGIDO AMB HOSP SEX'!O93</f>
        <v>338</v>
      </c>
      <c r="E31" s="128">
        <f>+'[1]CORREGIDO AMB HOSP SEX'!M93+'[1]CORREGIDO AMB HOSP SEX'!P93</f>
        <v>208576624</v>
      </c>
      <c r="F31" s="128">
        <f>+'[1]CORREGIDO AMB HOSP SEX'!N93+'[1]CORREGIDO AMB HOSP SEX'!Q93</f>
        <v>128045859</v>
      </c>
      <c r="G31" s="10">
        <f t="shared" si="0"/>
        <v>0.613903209978123</v>
      </c>
      <c r="H31" s="15">
        <v>0.23511484223886836</v>
      </c>
      <c r="I31" s="4">
        <f t="shared" si="1"/>
        <v>617090.6035502958</v>
      </c>
      <c r="J31" s="4">
        <f t="shared" si="1"/>
        <v>378833.9023668639</v>
      </c>
    </row>
    <row r="32" spans="1:10" ht="11.25">
      <c r="A32" s="180"/>
      <c r="B32" s="165"/>
      <c r="C32" s="48" t="s">
        <v>49</v>
      </c>
      <c r="D32" s="4">
        <f>+'[1]CORREGIDO AMB HOSP SEX'!L94+'[1]CORREGIDO AMB HOSP SEX'!O94</f>
        <v>332</v>
      </c>
      <c r="E32" s="128">
        <f>+'[1]CORREGIDO AMB HOSP SEX'!M94+'[1]CORREGIDO AMB HOSP SEX'!P94</f>
        <v>112899519</v>
      </c>
      <c r="F32" s="128">
        <f>+'[1]CORREGIDO AMB HOSP SEX'!N94+'[1]CORREGIDO AMB HOSP SEX'!Q94</f>
        <v>98826222</v>
      </c>
      <c r="G32" s="10">
        <f t="shared" si="0"/>
        <v>0.8753467054186476</v>
      </c>
      <c r="H32" s="15">
        <v>0.23094120598610737</v>
      </c>
      <c r="I32" s="4">
        <f t="shared" si="1"/>
        <v>340058.7921686747</v>
      </c>
      <c r="J32" s="4">
        <f t="shared" si="1"/>
        <v>297669.343373494</v>
      </c>
    </row>
    <row r="33" spans="1:10" ht="11.25">
      <c r="A33" s="180"/>
      <c r="B33" s="165"/>
      <c r="C33" s="48" t="s">
        <v>50</v>
      </c>
      <c r="D33" s="4">
        <f>+'[1]CORREGIDO AMB HOSP SEX'!L95+'[1]CORREGIDO AMB HOSP SEX'!O95</f>
        <v>721</v>
      </c>
      <c r="E33" s="128">
        <f>+'[1]CORREGIDO AMB HOSP SEX'!M95+'[1]CORREGIDO AMB HOSP SEX'!P95</f>
        <v>122173314</v>
      </c>
      <c r="F33" s="128">
        <f>+'[1]CORREGIDO AMB HOSP SEX'!N95+'[1]CORREGIDO AMB HOSP SEX'!Q95</f>
        <v>89299580</v>
      </c>
      <c r="G33" s="10">
        <f t="shared" si="0"/>
        <v>0.7309254130570609</v>
      </c>
      <c r="H33" s="15">
        <v>0.501531956373444</v>
      </c>
      <c r="I33" s="4">
        <f t="shared" si="1"/>
        <v>169449.81137309293</v>
      </c>
      <c r="J33" s="4">
        <f t="shared" si="1"/>
        <v>123855.173370319</v>
      </c>
    </row>
    <row r="34" spans="1:10" ht="11.25">
      <c r="A34" s="180"/>
      <c r="B34" s="165"/>
      <c r="C34" s="48" t="s">
        <v>59</v>
      </c>
      <c r="D34" s="4">
        <f>+'[1]CORREGIDO AMB HOSP SEX'!L96+'[1]CORREGIDO AMB HOSP SEX'!O96</f>
        <v>94</v>
      </c>
      <c r="E34" s="128">
        <f>+'[1]CORREGIDO AMB HOSP SEX'!M96+'[1]CORREGIDO AMB HOSP SEX'!P96</f>
        <v>32953686</v>
      </c>
      <c r="F34" s="128">
        <f>+'[1]CORREGIDO AMB HOSP SEX'!N96+'[1]CORREGIDO AMB HOSP SEX'!Q96</f>
        <v>25631953</v>
      </c>
      <c r="G34" s="10">
        <f t="shared" si="0"/>
        <v>0.7778174799626361</v>
      </c>
      <c r="H34" s="15">
        <v>0.06538696795992197</v>
      </c>
      <c r="I34" s="4">
        <f t="shared" si="1"/>
        <v>350571.12765957444</v>
      </c>
      <c r="J34" s="4">
        <f t="shared" si="1"/>
        <v>272680.3510638298</v>
      </c>
    </row>
    <row r="35" spans="1:10" ht="11.25">
      <c r="A35" s="180"/>
      <c r="B35" s="165"/>
      <c r="C35" s="48" t="s">
        <v>60</v>
      </c>
      <c r="D35" s="4">
        <f>+'[1]CORREGIDO AMB HOSP SEX'!L97+'[1]CORREGIDO AMB HOSP SEX'!O97</f>
        <v>254</v>
      </c>
      <c r="E35" s="128">
        <f>+'[1]CORREGIDO AMB HOSP SEX'!M97+'[1]CORREGIDO AMB HOSP SEX'!P97</f>
        <v>38030882</v>
      </c>
      <c r="F35" s="128">
        <f>+'[1]CORREGIDO AMB HOSP SEX'!N97+'[1]CORREGIDO AMB HOSP SEX'!Q97</f>
        <v>29302540</v>
      </c>
      <c r="G35" s="10">
        <f t="shared" si="0"/>
        <v>0.7704933059401567</v>
      </c>
      <c r="H35" s="15">
        <v>0.17668393470021468</v>
      </c>
      <c r="I35" s="4">
        <f t="shared" si="1"/>
        <v>149727.88188976378</v>
      </c>
      <c r="J35" s="4">
        <f t="shared" si="1"/>
        <v>115364.33070866142</v>
      </c>
    </row>
    <row r="36" spans="1:10" ht="11.25">
      <c r="A36" s="180"/>
      <c r="B36" s="165"/>
      <c r="C36" s="48" t="s">
        <v>61</v>
      </c>
      <c r="D36" s="4">
        <f>+'[1]CORREGIDO AMB HOSP SEX'!L98+'[1]CORREGIDO AMB HOSP SEX'!O98</f>
        <v>1635</v>
      </c>
      <c r="E36" s="128">
        <f>+'[1]CORREGIDO AMB HOSP SEX'!M98+'[1]CORREGIDO AMB HOSP SEX'!P98</f>
        <v>66720875</v>
      </c>
      <c r="F36" s="128">
        <f>+'[1]CORREGIDO AMB HOSP SEX'!N98+'[1]CORREGIDO AMB HOSP SEX'!Q98</f>
        <v>49399895</v>
      </c>
      <c r="G36" s="10">
        <f t="shared" si="0"/>
        <v>0.7403963901852306</v>
      </c>
      <c r="H36" s="15">
        <v>1.137315878877366</v>
      </c>
      <c r="I36" s="4">
        <f t="shared" si="1"/>
        <v>40807.874617737005</v>
      </c>
      <c r="J36" s="4">
        <f t="shared" si="1"/>
        <v>30214.003058103975</v>
      </c>
    </row>
    <row r="37" spans="1:10" ht="11.25">
      <c r="A37" s="180"/>
      <c r="B37" s="165"/>
      <c r="C37" s="48" t="s">
        <v>62</v>
      </c>
      <c r="D37" s="4">
        <f>+'[1]CORREGIDO AMB HOSP SEX'!L99+'[1]CORREGIDO AMB HOSP SEX'!O99</f>
        <v>247</v>
      </c>
      <c r="E37" s="128">
        <f>+'[1]CORREGIDO AMB HOSP SEX'!M99+'[1]CORREGIDO AMB HOSP SEX'!P99</f>
        <v>136141785</v>
      </c>
      <c r="F37" s="128">
        <f>+'[1]CORREGIDO AMB HOSP SEX'!N99+'[1]CORREGIDO AMB HOSP SEX'!Q99</f>
        <v>110131589</v>
      </c>
      <c r="G37" s="10">
        <f t="shared" si="0"/>
        <v>0.808947737830821</v>
      </c>
      <c r="H37" s="15">
        <v>0.17181469240532687</v>
      </c>
      <c r="I37" s="4">
        <f t="shared" si="1"/>
        <v>551181.3157894737</v>
      </c>
      <c r="J37" s="4">
        <f t="shared" si="1"/>
        <v>445876.8785425101</v>
      </c>
    </row>
    <row r="38" spans="1:10" ht="11.25">
      <c r="A38" s="180"/>
      <c r="B38" s="165"/>
      <c r="C38" s="48" t="s">
        <v>63</v>
      </c>
      <c r="D38" s="4">
        <f>+'[1]CORREGIDO AMB HOSP SEX'!L100+'[1]CORREGIDO AMB HOSP SEX'!O100</f>
        <v>68</v>
      </c>
      <c r="E38" s="128">
        <f>+'[1]CORREGIDO AMB HOSP SEX'!M100+'[1]CORREGIDO AMB HOSP SEX'!P100</f>
        <v>26546891</v>
      </c>
      <c r="F38" s="128">
        <f>+'[1]CORREGIDO AMB HOSP SEX'!N100+'[1]CORREGIDO AMB HOSP SEX'!Q100</f>
        <v>18609760</v>
      </c>
      <c r="G38" s="10">
        <f t="shared" si="0"/>
        <v>0.7010146687233545</v>
      </c>
      <c r="H38" s="15">
        <v>0.047301210864624396</v>
      </c>
      <c r="I38" s="4">
        <f t="shared" si="1"/>
        <v>390395.45588235295</v>
      </c>
      <c r="J38" s="4">
        <f t="shared" si="1"/>
        <v>273672.9411764706</v>
      </c>
    </row>
    <row r="39" spans="1:10" ht="11.25">
      <c r="A39" s="180"/>
      <c r="B39" s="165"/>
      <c r="C39" s="48" t="s">
        <v>64</v>
      </c>
      <c r="D39" s="4">
        <f>+'[1]CORREGIDO AMB HOSP SEX'!L101+'[1]CORREGIDO AMB HOSP SEX'!O101</f>
        <v>1226</v>
      </c>
      <c r="E39" s="128">
        <f>+'[1]CORREGIDO AMB HOSP SEX'!M101+'[1]CORREGIDO AMB HOSP SEX'!P101</f>
        <v>403075335</v>
      </c>
      <c r="F39" s="128">
        <f>+'[1]CORREGIDO AMB HOSP SEX'!N101+'[1]CORREGIDO AMB HOSP SEX'!Q101</f>
        <v>315886673</v>
      </c>
      <c r="G39" s="10">
        <f t="shared" si="0"/>
        <v>0.7836913985322371</v>
      </c>
      <c r="H39" s="15">
        <v>0.8528130076474929</v>
      </c>
      <c r="I39" s="4">
        <f t="shared" si="1"/>
        <v>328772.70391517127</v>
      </c>
      <c r="J39" s="4">
        <f t="shared" si="1"/>
        <v>257656.3401305057</v>
      </c>
    </row>
    <row r="40" spans="1:10" ht="11.25">
      <c r="A40" s="180"/>
      <c r="B40" s="165"/>
      <c r="C40" s="48" t="s">
        <v>65</v>
      </c>
      <c r="D40" s="4">
        <f>+'[1]CORREGIDO AMB HOSP SEX'!L102+'[1]CORREGIDO AMB HOSP SEX'!O102</f>
        <v>168</v>
      </c>
      <c r="E40" s="128">
        <f>+'[1]CORREGIDO AMB HOSP SEX'!M102+'[1]CORREGIDO AMB HOSP SEX'!P102</f>
        <v>37952111</v>
      </c>
      <c r="F40" s="128">
        <f>+'[1]CORREGIDO AMB HOSP SEX'!N102+'[1]CORREGIDO AMB HOSP SEX'!Q102</f>
        <v>27172340</v>
      </c>
      <c r="G40" s="10">
        <f t="shared" si="0"/>
        <v>0.7159638629851183</v>
      </c>
      <c r="H40" s="15">
        <v>0.11686181507730735</v>
      </c>
      <c r="I40" s="4">
        <f t="shared" si="1"/>
        <v>225905.42261904763</v>
      </c>
      <c r="J40" s="4">
        <f t="shared" si="1"/>
        <v>161740.11904761905</v>
      </c>
    </row>
    <row r="41" spans="1:10" ht="11.25">
      <c r="A41" s="180"/>
      <c r="B41" s="165"/>
      <c r="C41" s="48" t="s">
        <v>66</v>
      </c>
      <c r="D41" s="4">
        <f>+'[1]CORREGIDO AMB HOSP SEX'!L103+'[1]CORREGIDO AMB HOSP SEX'!O103</f>
        <v>1009</v>
      </c>
      <c r="E41" s="128">
        <f>+'[1]CORREGIDO AMB HOSP SEX'!M103+'[1]CORREGIDO AMB HOSP SEX'!P103</f>
        <v>289518326</v>
      </c>
      <c r="F41" s="128">
        <f>+'[1]CORREGIDO AMB HOSP SEX'!N103+'[1]CORREGIDO AMB HOSP SEX'!Q103</f>
        <v>229761753</v>
      </c>
      <c r="G41" s="10">
        <f t="shared" si="0"/>
        <v>0.7936000327661469</v>
      </c>
      <c r="H41" s="15">
        <v>0.7018664965059709</v>
      </c>
      <c r="I41" s="4">
        <f t="shared" si="1"/>
        <v>286935.9028741328</v>
      </c>
      <c r="J41" s="4">
        <f t="shared" si="1"/>
        <v>227712.34192269575</v>
      </c>
    </row>
    <row r="42" spans="1:10" ht="11.25">
      <c r="A42" s="180"/>
      <c r="B42" s="165"/>
      <c r="C42" s="48" t="s">
        <v>67</v>
      </c>
      <c r="D42" s="4">
        <f>+'[1]CORREGIDO AMB HOSP SEX'!L104+'[1]CORREGIDO AMB HOSP SEX'!O104</f>
        <v>10</v>
      </c>
      <c r="E42" s="128">
        <f>+'[1]CORREGIDO AMB HOSP SEX'!M104+'[1]CORREGIDO AMB HOSP SEX'!P104</f>
        <v>2745221</v>
      </c>
      <c r="F42" s="128">
        <f>+'[1]CORREGIDO AMB HOSP SEX'!N104+'[1]CORREGIDO AMB HOSP SEX'!Q104</f>
        <v>1727901</v>
      </c>
      <c r="G42" s="10">
        <f t="shared" si="0"/>
        <v>0.6294214564146202</v>
      </c>
      <c r="H42" s="15">
        <v>0.006956060421268294</v>
      </c>
      <c r="I42" s="4">
        <f t="shared" si="1"/>
        <v>274522.1</v>
      </c>
      <c r="J42" s="4">
        <f t="shared" si="1"/>
        <v>172790.1</v>
      </c>
    </row>
    <row r="43" spans="1:10" ht="11.25">
      <c r="A43" s="180"/>
      <c r="B43" s="165"/>
      <c r="C43" s="48" t="s">
        <v>71</v>
      </c>
      <c r="D43" s="4">
        <f>+'[1]CORREGIDO AMB HOSP SEX'!L108+'[1]CORREGIDO AMB HOSP SEX'!O108</f>
        <v>1343</v>
      </c>
      <c r="E43" s="128">
        <f>+'[1]CORREGIDO AMB HOSP SEX'!M108+'[1]CORREGIDO AMB HOSP SEX'!P108</f>
        <v>281051896</v>
      </c>
      <c r="F43" s="128">
        <f>+'[1]CORREGIDO AMB HOSP SEX'!N108+'[1]CORREGIDO AMB HOSP SEX'!Q108</f>
        <v>211545294</v>
      </c>
      <c r="G43" s="10">
        <f t="shared" si="0"/>
        <v>0.7526912182794882</v>
      </c>
      <c r="H43" s="15">
        <v>0.9341989145763319</v>
      </c>
      <c r="I43" s="4">
        <f t="shared" si="1"/>
        <v>209271.70215934474</v>
      </c>
      <c r="J43" s="4">
        <f t="shared" si="1"/>
        <v>157516.97244973938</v>
      </c>
    </row>
    <row r="44" spans="1:10" ht="11.25">
      <c r="A44" s="180"/>
      <c r="B44" s="166"/>
      <c r="C44" s="120" t="s">
        <v>17</v>
      </c>
      <c r="D44" s="117">
        <f>SUM(D31:D43)</f>
        <v>7445</v>
      </c>
      <c r="E44" s="129">
        <f>SUM(E31:E43)</f>
        <v>1758386465</v>
      </c>
      <c r="F44" s="129">
        <f>SUM(F31:F43)</f>
        <v>1335341359</v>
      </c>
      <c r="G44" s="115">
        <f t="shared" si="0"/>
        <v>0.759412896754753</v>
      </c>
      <c r="H44" s="119">
        <v>5.178786983634245</v>
      </c>
      <c r="I44" s="117">
        <f t="shared" si="1"/>
        <v>236183.54130288784</v>
      </c>
      <c r="J44" s="117">
        <f t="shared" si="1"/>
        <v>179360.8272666219</v>
      </c>
    </row>
    <row r="45" spans="1:10" ht="11.25">
      <c r="A45" s="180"/>
      <c r="B45" s="164" t="s">
        <v>36</v>
      </c>
      <c r="C45" s="123" t="s">
        <v>124</v>
      </c>
      <c r="D45" s="14">
        <f>+'[1]CORREGIDO AMB HOSP SEX'!L110+'[1]CORREGIDO AMB HOSP SEX'!O110</f>
        <v>221</v>
      </c>
      <c r="E45" s="131">
        <f>+'[1]CORREGIDO AMB HOSP SEX'!M110+'[1]CORREGIDO AMB HOSP SEX'!P110</f>
        <v>17844787</v>
      </c>
      <c r="F45" s="131">
        <f>+'[1]CORREGIDO AMB HOSP SEX'!N110+'[1]CORREGIDO AMB HOSP SEX'!Q110</f>
        <v>11174146</v>
      </c>
      <c r="G45" s="10">
        <f t="shared" si="0"/>
        <v>0.6261854512469104</v>
      </c>
      <c r="H45" s="15">
        <v>0.1537289353100293</v>
      </c>
      <c r="I45" s="4">
        <f t="shared" si="1"/>
        <v>80745.64253393665</v>
      </c>
      <c r="J45" s="4">
        <f t="shared" si="1"/>
        <v>50561.74660633484</v>
      </c>
    </row>
    <row r="46" spans="1:10" ht="11.25">
      <c r="A46" s="180"/>
      <c r="B46" s="165"/>
      <c r="C46" s="48" t="s">
        <v>72</v>
      </c>
      <c r="D46" s="4">
        <f>+'[1]CORREGIDO AMB HOSP SEX'!L111+'[1]CORREGIDO AMB HOSP SEX'!O111</f>
        <v>39396</v>
      </c>
      <c r="E46" s="128">
        <f>+'[1]CORREGIDO AMB HOSP SEX'!M111+'[1]CORREGIDO AMB HOSP SEX'!P111</f>
        <v>3197450352</v>
      </c>
      <c r="F46" s="128">
        <f>+'[1]CORREGIDO AMB HOSP SEX'!N111+'[1]CORREGIDO AMB HOSP SEX'!Q111</f>
        <v>2711703554</v>
      </c>
      <c r="G46" s="10">
        <f t="shared" si="0"/>
        <v>0.8480830835430592</v>
      </c>
      <c r="H46" s="15">
        <v>27.404095635628572</v>
      </c>
      <c r="I46" s="4">
        <f t="shared" si="1"/>
        <v>81161.80201035638</v>
      </c>
      <c r="J46" s="4">
        <f t="shared" si="1"/>
        <v>68831.9513148543</v>
      </c>
    </row>
    <row r="47" spans="1:10" ht="11.25">
      <c r="A47" s="180"/>
      <c r="B47" s="165"/>
      <c r="C47" s="48" t="s">
        <v>73</v>
      </c>
      <c r="D47" s="4">
        <f>+'[1]CORREGIDO AMB HOSP SEX'!L112+'[1]CORREGIDO AMB HOSP SEX'!O112</f>
        <v>11714</v>
      </c>
      <c r="E47" s="128">
        <f>+'[1]CORREGIDO AMB HOSP SEX'!M112+'[1]CORREGIDO AMB HOSP SEX'!P112</f>
        <v>1391180469</v>
      </c>
      <c r="F47" s="128">
        <f>+'[1]CORREGIDO AMB HOSP SEX'!N112+'[1]CORREGIDO AMB HOSP SEX'!Q112</f>
        <v>1176546831</v>
      </c>
      <c r="G47" s="10">
        <f t="shared" si="0"/>
        <v>0.8457183357711443</v>
      </c>
      <c r="H47" s="15">
        <v>8.148329177473679</v>
      </c>
      <c r="I47" s="4">
        <f t="shared" si="1"/>
        <v>118762.20496841386</v>
      </c>
      <c r="J47" s="4">
        <f t="shared" si="1"/>
        <v>100439.3743383985</v>
      </c>
    </row>
    <row r="48" spans="1:10" ht="11.25">
      <c r="A48" s="180"/>
      <c r="B48" s="165"/>
      <c r="C48" s="48" t="s">
        <v>74</v>
      </c>
      <c r="D48" s="4">
        <f>+'[1]CORREGIDO AMB HOSP SEX'!L113+'[1]CORREGIDO AMB HOSP SEX'!O113</f>
        <v>2344</v>
      </c>
      <c r="E48" s="128">
        <f>+'[1]CORREGIDO AMB HOSP SEX'!M113+'[1]CORREGIDO AMB HOSP SEX'!P113</f>
        <v>367470012</v>
      </c>
      <c r="F48" s="128">
        <f>+'[1]CORREGIDO AMB HOSP SEX'!N113+'[1]CORREGIDO AMB HOSP SEX'!Q113</f>
        <v>184073837</v>
      </c>
      <c r="G48" s="10">
        <f t="shared" si="0"/>
        <v>0.5009220643560978</v>
      </c>
      <c r="H48" s="15">
        <v>1.630500562745288</v>
      </c>
      <c r="I48" s="4">
        <f t="shared" si="1"/>
        <v>156770.4829351536</v>
      </c>
      <c r="J48" s="4">
        <f t="shared" si="1"/>
        <v>78529.79394197953</v>
      </c>
    </row>
    <row r="49" spans="1:10" ht="11.25">
      <c r="A49" s="180"/>
      <c r="B49" s="165"/>
      <c r="C49" s="48" t="s">
        <v>75</v>
      </c>
      <c r="D49" s="4">
        <f>+'[1]CORREGIDO AMB HOSP SEX'!L114+'[1]CORREGIDO AMB HOSP SEX'!O114</f>
        <v>611</v>
      </c>
      <c r="E49" s="128">
        <f>+'[1]CORREGIDO AMB HOSP SEX'!M114+'[1]CORREGIDO AMB HOSP SEX'!P114</f>
        <v>57906216</v>
      </c>
      <c r="F49" s="128">
        <f>+'[1]CORREGIDO AMB HOSP SEX'!N114+'[1]CORREGIDO AMB HOSP SEX'!Q114</f>
        <v>24901474</v>
      </c>
      <c r="G49" s="10">
        <f t="shared" si="0"/>
        <v>0.43003110408734013</v>
      </c>
      <c r="H49" s="15">
        <v>0.4250152917394928</v>
      </c>
      <c r="I49" s="4">
        <f t="shared" si="1"/>
        <v>94772.85761047463</v>
      </c>
      <c r="J49" s="4">
        <f t="shared" si="1"/>
        <v>40755.27659574468</v>
      </c>
    </row>
    <row r="50" spans="1:10" ht="11.25">
      <c r="A50" s="180"/>
      <c r="B50" s="165"/>
      <c r="C50" s="48" t="s">
        <v>76</v>
      </c>
      <c r="D50" s="4">
        <f>+'[1]CORREGIDO AMB HOSP SEX'!L115+'[1]CORREGIDO AMB HOSP SEX'!O115</f>
        <v>15</v>
      </c>
      <c r="E50" s="128">
        <f>+'[1]CORREGIDO AMB HOSP SEX'!M115+'[1]CORREGIDO AMB HOSP SEX'!P115</f>
        <v>7997574</v>
      </c>
      <c r="F50" s="128">
        <f>+'[1]CORREGIDO AMB HOSP SEX'!N115+'[1]CORREGIDO AMB HOSP SEX'!Q115</f>
        <v>3874966</v>
      </c>
      <c r="G50" s="10">
        <f>IF(E50=0,0,(+F50/E50))</f>
        <v>0.4845176799864559</v>
      </c>
      <c r="H50" s="15">
        <v>0.010434090631902442</v>
      </c>
      <c r="I50" s="4">
        <f t="shared" si="1"/>
        <v>533171.6</v>
      </c>
      <c r="J50" s="4">
        <f t="shared" si="1"/>
        <v>258331.06666666668</v>
      </c>
    </row>
    <row r="51" spans="1:10" ht="11.25">
      <c r="A51" s="180"/>
      <c r="B51" s="165"/>
      <c r="C51" s="48" t="s">
        <v>77</v>
      </c>
      <c r="D51" s="4">
        <f>+'[1]CORREGIDO AMB HOSP SEX'!L116+'[1]CORREGIDO AMB HOSP SEX'!O116</f>
        <v>1286</v>
      </c>
      <c r="E51" s="128">
        <f>+'[1]CORREGIDO AMB HOSP SEX'!M116+'[1]CORREGIDO AMB HOSP SEX'!P116</f>
        <v>65224654</v>
      </c>
      <c r="F51" s="128">
        <f>+'[1]CORREGIDO AMB HOSP SEX'!N116+'[1]CORREGIDO AMB HOSP SEX'!Q116</f>
        <v>17972298</v>
      </c>
      <c r="G51" s="10">
        <f t="shared" si="0"/>
        <v>0.27554455099140884</v>
      </c>
      <c r="H51" s="15">
        <v>0.8945493701751026</v>
      </c>
      <c r="I51" s="4">
        <f t="shared" si="1"/>
        <v>50719.01555209953</v>
      </c>
      <c r="J51" s="4">
        <f t="shared" si="1"/>
        <v>13975.348367029548</v>
      </c>
    </row>
    <row r="52" spans="1:10" ht="11.25">
      <c r="A52" s="180"/>
      <c r="B52" s="165"/>
      <c r="C52" s="48" t="s">
        <v>97</v>
      </c>
      <c r="D52" s="4">
        <f>+'[1]CORREGIDO AMB HOSP SEX'!L117+'[1]CORREGIDO AMB HOSP SEX'!O117</f>
        <v>72</v>
      </c>
      <c r="E52" s="128">
        <f>+'[1]CORREGIDO AMB HOSP SEX'!M117+'[1]CORREGIDO AMB HOSP SEX'!P117</f>
        <v>5635000</v>
      </c>
      <c r="F52" s="128">
        <f>+'[1]CORREGIDO AMB HOSP SEX'!N117+'[1]CORREGIDO AMB HOSP SEX'!Q117</f>
        <v>4158000</v>
      </c>
      <c r="G52" s="10">
        <f>IF(E52=0,0,(+F52/E52))</f>
        <v>0.737888198757764</v>
      </c>
      <c r="H52" s="15">
        <v>0.05008363503313172</v>
      </c>
      <c r="I52" s="4">
        <f t="shared" si="1"/>
        <v>78263.88888888889</v>
      </c>
      <c r="J52" s="4">
        <f t="shared" si="1"/>
        <v>57750</v>
      </c>
    </row>
    <row r="53" spans="1:10" ht="11.25">
      <c r="A53" s="180"/>
      <c r="B53" s="166"/>
      <c r="C53" s="120" t="s">
        <v>17</v>
      </c>
      <c r="D53" s="117">
        <f>SUM(D45:D52)</f>
        <v>55659</v>
      </c>
      <c r="E53" s="129">
        <f>SUM(E45:E52)</f>
        <v>5110709064</v>
      </c>
      <c r="F53" s="129">
        <f>SUM(F45:F52)</f>
        <v>4134405106</v>
      </c>
      <c r="G53" s="115">
        <f t="shared" si="0"/>
        <v>0.80896898145169</v>
      </c>
      <c r="H53" s="119">
        <v>38.7167366987372</v>
      </c>
      <c r="I53" s="117">
        <f t="shared" si="1"/>
        <v>91821.79097720045</v>
      </c>
      <c r="J53" s="117">
        <f t="shared" si="1"/>
        <v>74280.98072189583</v>
      </c>
    </row>
    <row r="54" spans="1:10" ht="11.25">
      <c r="A54" s="180"/>
      <c r="B54" s="164" t="s">
        <v>215</v>
      </c>
      <c r="C54" s="123" t="s">
        <v>210</v>
      </c>
      <c r="D54" s="14">
        <f>+'[1]CORREGIDO AMB HOSP SEX'!L119+'[1]CORREGIDO AMB HOSP SEX'!O119</f>
        <v>11976</v>
      </c>
      <c r="E54" s="131">
        <f>+'[1]CORREGIDO AMB HOSP SEX'!M119+'[1]CORREGIDO AMB HOSP SEX'!P119</f>
        <v>313582590</v>
      </c>
      <c r="F54" s="131">
        <f>+'[1]CORREGIDO AMB HOSP SEX'!N119+'[1]CORREGIDO AMB HOSP SEX'!Q119</f>
        <v>293538117</v>
      </c>
      <c r="G54" s="32">
        <f t="shared" si="0"/>
        <v>0.9360791267142733</v>
      </c>
      <c r="H54" s="33">
        <v>8.33057796051091</v>
      </c>
      <c r="I54" s="14">
        <f t="shared" si="1"/>
        <v>26184.251002004006</v>
      </c>
      <c r="J54" s="14">
        <f t="shared" si="1"/>
        <v>24510.530811623248</v>
      </c>
    </row>
    <row r="55" spans="1:10" ht="11.25">
      <c r="A55" s="180"/>
      <c r="B55" s="165"/>
      <c r="C55" s="48" t="s">
        <v>213</v>
      </c>
      <c r="D55" s="4">
        <f>+'[1]CORREGIDO AMB HOSP SEX'!L120+'[1]CORREGIDO AMB HOSP SEX'!O120</f>
        <v>133035</v>
      </c>
      <c r="E55" s="128">
        <f>+'[1]CORREGIDO AMB HOSP SEX'!M120+'[1]CORREGIDO AMB HOSP SEX'!P120</f>
        <v>1503789222</v>
      </c>
      <c r="F55" s="128">
        <f>+'[1]CORREGIDO AMB HOSP SEX'!N120+'[1]CORREGIDO AMB HOSP SEX'!Q120</f>
        <v>506505938</v>
      </c>
      <c r="G55" s="10">
        <f t="shared" si="0"/>
        <v>0.33681976874814973</v>
      </c>
      <c r="H55" s="15">
        <v>92.53994981434276</v>
      </c>
      <c r="I55" s="4">
        <f t="shared" si="1"/>
        <v>11303.711218852182</v>
      </c>
      <c r="J55" s="4">
        <f t="shared" si="1"/>
        <v>3807.313398729658</v>
      </c>
    </row>
    <row r="56" spans="1:10" ht="11.25" customHeight="1">
      <c r="A56" s="180"/>
      <c r="B56" s="168"/>
      <c r="C56" s="48" t="s">
        <v>121</v>
      </c>
      <c r="D56" s="4">
        <f>+'[1]CORREGIDO AMB HOSP SEX'!L121+'[1]CORREGIDO AMB HOSP SEX'!O121</f>
        <v>12954</v>
      </c>
      <c r="E56" s="128">
        <f>+'[1]CORREGIDO AMB HOSP SEX'!M121+'[1]CORREGIDO AMB HOSP SEX'!P121</f>
        <v>1222027237</v>
      </c>
      <c r="F56" s="128">
        <f>+'[1]CORREGIDO AMB HOSP SEX'!N121+'[1]CORREGIDO AMB HOSP SEX'!Q121</f>
        <v>918456176</v>
      </c>
      <c r="G56" s="10">
        <f t="shared" si="0"/>
        <v>0.7515840467310304</v>
      </c>
      <c r="H56" s="15">
        <v>9.010880669710948</v>
      </c>
      <c r="I56" s="4">
        <f t="shared" si="1"/>
        <v>94335.8991045237</v>
      </c>
      <c r="J56" s="4">
        <f t="shared" si="1"/>
        <v>70901.35680098811</v>
      </c>
    </row>
    <row r="57" spans="1:10" ht="11.25" customHeight="1">
      <c r="A57" s="180"/>
      <c r="B57" s="168"/>
      <c r="C57" s="48" t="s">
        <v>78</v>
      </c>
      <c r="D57" s="4">
        <f>+'[1]CORREGIDO AMB HOSP SEX'!L122+'[1]CORREGIDO AMB HOSP SEX'!O122</f>
        <v>1263</v>
      </c>
      <c r="E57" s="128">
        <f>+'[1]CORREGIDO AMB HOSP SEX'!M122+'[1]CORREGIDO AMB HOSP SEX'!P122</f>
        <v>18775350</v>
      </c>
      <c r="F57" s="128">
        <f>+'[1]CORREGIDO AMB HOSP SEX'!N122+'[1]CORREGIDO AMB HOSP SEX'!Q122</f>
        <v>4248385</v>
      </c>
      <c r="G57" s="10">
        <f t="shared" si="0"/>
        <v>0.22627461006053148</v>
      </c>
      <c r="H57" s="15">
        <v>0.8785504312061855</v>
      </c>
      <c r="I57" s="4">
        <f t="shared" si="1"/>
        <v>14865.676959619952</v>
      </c>
      <c r="J57" s="4">
        <f t="shared" si="1"/>
        <v>3363.725257323832</v>
      </c>
    </row>
    <row r="58" spans="1:10" ht="11.25" customHeight="1">
      <c r="A58" s="180"/>
      <c r="B58" s="168"/>
      <c r="C58" s="48" t="s">
        <v>211</v>
      </c>
      <c r="D58" s="4">
        <f>+'[1]CORREGIDO AMB HOSP SEX'!L123+'[1]CORREGIDO AMB HOSP SEX'!O123</f>
        <v>163</v>
      </c>
      <c r="E58" s="128">
        <f>+'[1]CORREGIDO AMB HOSP SEX'!M123+'[1]CORREGIDO AMB HOSP SEX'!P123</f>
        <v>135970353</v>
      </c>
      <c r="F58" s="128">
        <f>+'[1]CORREGIDO AMB HOSP SEX'!N123+'[1]CORREGIDO AMB HOSP SEX'!Q123</f>
        <v>36273719</v>
      </c>
      <c r="G58" s="10">
        <f>IF($E58=0,"",(+F58/E58))</f>
        <v>0.26677667741290634</v>
      </c>
      <c r="H58" s="15">
        <v>0.11338378486667319</v>
      </c>
      <c r="I58" s="4">
        <f>IF($D58=0,"",(+E58/$D58))</f>
        <v>834173.9447852761</v>
      </c>
      <c r="J58" s="4">
        <f>IF($D58=0,"",(+F58/$D58))</f>
        <v>222538.15337423314</v>
      </c>
    </row>
    <row r="59" spans="1:10" ht="11.25" customHeight="1">
      <c r="A59" s="180"/>
      <c r="B59" s="168"/>
      <c r="C59" s="48" t="s">
        <v>212</v>
      </c>
      <c r="D59" s="4">
        <f>+'[1]CORREGIDO AMB HOSP SEX'!L124+'[1]CORREGIDO AMB HOSP SEX'!O124</f>
        <v>4</v>
      </c>
      <c r="E59" s="128">
        <f>+'[1]CORREGIDO AMB HOSP SEX'!M124+'[1]CORREGIDO AMB HOSP SEX'!P124</f>
        <v>1520480</v>
      </c>
      <c r="F59" s="128">
        <f>+'[1]CORREGIDO AMB HOSP SEX'!N124+'[1]CORREGIDO AMB HOSP SEX'!Q124</f>
        <v>1520480</v>
      </c>
      <c r="G59" s="10">
        <f>IF(F59=0,"",(+F59/E59))</f>
        <v>1</v>
      </c>
      <c r="H59" s="15">
        <v>0.0027824241685073174</v>
      </c>
      <c r="I59" s="4">
        <f>IF(F59=0,"",(+E59/$D59))</f>
        <v>380120</v>
      </c>
      <c r="J59" s="4">
        <f>IF(F59=0,"",(+F59/$D59))</f>
        <v>380120</v>
      </c>
    </row>
    <row r="60" spans="1:10" ht="11.25" customHeight="1">
      <c r="A60" s="180"/>
      <c r="B60" s="173"/>
      <c r="C60" s="120" t="s">
        <v>17</v>
      </c>
      <c r="D60" s="117">
        <f>SUM(D54:D59)</f>
        <v>159395</v>
      </c>
      <c r="E60" s="129">
        <f>SUM(E54:E59)</f>
        <v>3195665232</v>
      </c>
      <c r="F60" s="129">
        <f>SUM(F54:F59)</f>
        <v>1760542815</v>
      </c>
      <c r="G60" s="115">
        <f>+F60/E60</f>
        <v>0.5509159086410839</v>
      </c>
      <c r="H60" s="116">
        <v>110.87612508480598</v>
      </c>
      <c r="I60" s="117">
        <f aca="true" t="shared" si="2" ref="I60:J62">+E60/$D60</f>
        <v>20048.716910819036</v>
      </c>
      <c r="J60" s="117">
        <f t="shared" si="2"/>
        <v>11045.157094011733</v>
      </c>
    </row>
    <row r="61" spans="1:10" ht="11.25">
      <c r="A61" s="180"/>
      <c r="B61" s="171" t="s">
        <v>19</v>
      </c>
      <c r="C61" s="171"/>
      <c r="D61" s="14">
        <f>+'[1]CORREGIDO AMB HOSP SEX'!L128+'[1]CORREGIDO AMB HOSP SEX'!O128</f>
        <v>275472</v>
      </c>
      <c r="E61" s="128">
        <f>+'[1]CORREGIDO AMB HOSP SEX'!M128+'[1]CORREGIDO AMB HOSP SEX'!P128</f>
        <v>5154338931</v>
      </c>
      <c r="F61" s="128">
        <f>+'[1]CORREGIDO AMB HOSP SEX'!N128+'[1]CORREGIDO AMB HOSP SEX'!Q128</f>
        <v>4454841011</v>
      </c>
      <c r="G61" s="11">
        <f>+F61/E61</f>
        <v>0.8642894987380487</v>
      </c>
      <c r="H61" s="16">
        <v>191.61998763676198</v>
      </c>
      <c r="I61" s="6">
        <f t="shared" si="2"/>
        <v>18710.935888220945</v>
      </c>
      <c r="J61" s="6">
        <f t="shared" si="2"/>
        <v>16171.665399750247</v>
      </c>
    </row>
    <row r="62" spans="1:10" ht="12" thickBot="1">
      <c r="A62" s="181"/>
      <c r="B62" s="139"/>
      <c r="C62" s="121" t="s">
        <v>122</v>
      </c>
      <c r="D62" s="110">
        <f>+D61+D60+D53+D44+D30+D14+D10</f>
        <v>1420951</v>
      </c>
      <c r="E62" s="130">
        <f>+E61+E60+E53+E44+E30+E14+E10</f>
        <v>21807243359</v>
      </c>
      <c r="F62" s="130">
        <f>+F61+F60+F53+F44+F30+F14+F10</f>
        <v>17367868996</v>
      </c>
      <c r="G62" s="112">
        <f>+F62/E62</f>
        <v>0.7964266143172177</v>
      </c>
      <c r="H62" s="113">
        <v>988.4221011661604</v>
      </c>
      <c r="I62" s="110">
        <f t="shared" si="2"/>
        <v>15346.935509387728</v>
      </c>
      <c r="J62" s="110">
        <f t="shared" si="2"/>
        <v>12222.707887886352</v>
      </c>
    </row>
    <row r="63" spans="1:10" ht="11.25">
      <c r="A63" s="78" t="s">
        <v>202</v>
      </c>
      <c r="B63" s="79"/>
      <c r="C63" s="79"/>
      <c r="D63" s="80"/>
      <c r="E63" s="134"/>
      <c r="F63" s="134"/>
      <c r="G63" s="81"/>
      <c r="H63" s="82"/>
      <c r="I63" s="80"/>
      <c r="J63" s="80"/>
    </row>
    <row r="64" spans="1:10" ht="11.25">
      <c r="A64" s="83"/>
      <c r="B64" s="79"/>
      <c r="C64" s="79"/>
      <c r="D64" s="80"/>
      <c r="E64" s="80"/>
      <c r="F64" s="80"/>
      <c r="G64" s="81"/>
      <c r="H64" s="82"/>
      <c r="I64" s="80"/>
      <c r="J64" s="80"/>
    </row>
    <row r="65" spans="1:10" ht="11.25">
      <c r="A65" s="148" t="s">
        <v>191</v>
      </c>
      <c r="B65" s="148"/>
      <c r="C65" s="148"/>
      <c r="D65" s="148"/>
      <c r="E65" s="148"/>
      <c r="F65" s="148"/>
      <c r="G65" s="148"/>
      <c r="H65" s="148"/>
      <c r="I65" s="148"/>
      <c r="J65" s="148"/>
    </row>
    <row r="66" spans="1:10" ht="11.25">
      <c r="A66" s="178" t="s">
        <v>160</v>
      </c>
      <c r="B66" s="178"/>
      <c r="C66" s="178"/>
      <c r="D66" s="178"/>
      <c r="E66" s="178"/>
      <c r="F66" s="178"/>
      <c r="G66" s="178"/>
      <c r="H66" s="178"/>
      <c r="I66" s="178"/>
      <c r="J66" s="178"/>
    </row>
    <row r="67" spans="1:10" ht="11.25">
      <c r="A67" s="178" t="s">
        <v>207</v>
      </c>
      <c r="B67" s="178"/>
      <c r="C67" s="178"/>
      <c r="D67" s="178"/>
      <c r="E67" s="178"/>
      <c r="F67" s="178"/>
      <c r="G67" s="178"/>
      <c r="H67" s="178"/>
      <c r="I67" s="178"/>
      <c r="J67" s="178"/>
    </row>
    <row r="68" spans="1:10" ht="12" thickBot="1">
      <c r="A68" s="62"/>
      <c r="B68" s="86">
        <v>1000000</v>
      </c>
      <c r="C68" s="62"/>
      <c r="D68" s="62"/>
      <c r="E68" s="62"/>
      <c r="F68" s="62"/>
      <c r="G68" s="62"/>
      <c r="H68" s="62"/>
      <c r="I68" s="62"/>
      <c r="J68" s="62"/>
    </row>
    <row r="69" spans="1:10" ht="11.25">
      <c r="A69" s="176" t="s">
        <v>15</v>
      </c>
      <c r="B69" s="176" t="s">
        <v>95</v>
      </c>
      <c r="C69" s="176" t="s">
        <v>96</v>
      </c>
      <c r="D69" s="176" t="s">
        <v>80</v>
      </c>
      <c r="E69" s="176" t="s">
        <v>192</v>
      </c>
      <c r="F69" s="176" t="s">
        <v>193</v>
      </c>
      <c r="G69" s="176" t="s">
        <v>93</v>
      </c>
      <c r="H69" s="176" t="s">
        <v>101</v>
      </c>
      <c r="I69" s="176" t="s">
        <v>99</v>
      </c>
      <c r="J69" s="176" t="s">
        <v>98</v>
      </c>
    </row>
    <row r="70" spans="1:10" ht="11.25">
      <c r="A70" s="177"/>
      <c r="B70" s="177"/>
      <c r="C70" s="177"/>
      <c r="D70" s="177"/>
      <c r="E70" s="177"/>
      <c r="F70" s="177"/>
      <c r="G70" s="177"/>
      <c r="H70" s="177"/>
      <c r="I70" s="177"/>
      <c r="J70" s="177"/>
    </row>
    <row r="71" spans="1:10" ht="11.25">
      <c r="A71" s="179" t="s">
        <v>1</v>
      </c>
      <c r="B71" s="164" t="s">
        <v>33</v>
      </c>
      <c r="C71" s="123" t="s">
        <v>37</v>
      </c>
      <c r="D71" s="14">
        <f>+'[1]CORREGIDO AMB HOSP SEX'!L4+'[1]CORREGIDO AMB HOSP SEX'!O4</f>
        <v>140526</v>
      </c>
      <c r="E71" s="131">
        <f>+'[1]CORREGIDO AMB HOSP SEX'!M4+'[1]CORREGIDO AMB HOSP SEX'!P4</f>
        <v>1607649384</v>
      </c>
      <c r="F71" s="131">
        <f>+'[1]CORREGIDO AMB HOSP SEX'!N4+'[1]CORREGIDO AMB HOSP SEX'!Q4</f>
        <v>1369497640</v>
      </c>
      <c r="G71" s="32">
        <f aca="true" t="shared" si="3" ref="G71:G129">+F71/E71</f>
        <v>0.8518633811761532</v>
      </c>
      <c r="H71" s="33">
        <v>108.10285487460081</v>
      </c>
      <c r="I71" s="14">
        <f t="shared" si="1"/>
        <v>11440.227317364757</v>
      </c>
      <c r="J71" s="14">
        <f t="shared" si="1"/>
        <v>9745.510723994137</v>
      </c>
    </row>
    <row r="72" spans="1:10" ht="11.25" customHeight="1">
      <c r="A72" s="180"/>
      <c r="B72" s="189"/>
      <c r="C72" s="48" t="s">
        <v>38</v>
      </c>
      <c r="D72" s="4">
        <f>+'[1]CORREGIDO AMB HOSP SEX'!L5+'[1]CORREGIDO AMB HOSP SEX'!O5</f>
        <v>74</v>
      </c>
      <c r="E72" s="128">
        <f>+'[1]CORREGIDO AMB HOSP SEX'!M5+'[1]CORREGIDO AMB HOSP SEX'!P5</f>
        <v>1521235</v>
      </c>
      <c r="F72" s="128">
        <f>+'[1]CORREGIDO AMB HOSP SEX'!N5+'[1]CORREGIDO AMB HOSP SEX'!Q5</f>
        <v>796301</v>
      </c>
      <c r="G72" s="10">
        <f t="shared" si="3"/>
        <v>0.5234569280880338</v>
      </c>
      <c r="H72" s="15">
        <v>0.0569262005658772</v>
      </c>
      <c r="I72" s="4">
        <f t="shared" si="1"/>
        <v>20557.22972972973</v>
      </c>
      <c r="J72" s="4">
        <f t="shared" si="1"/>
        <v>10760.824324324325</v>
      </c>
    </row>
    <row r="73" spans="1:10" ht="11.25" customHeight="1">
      <c r="A73" s="180"/>
      <c r="B73" s="189"/>
      <c r="C73" s="48" t="s">
        <v>39</v>
      </c>
      <c r="D73" s="4">
        <f>+'[1]CORREGIDO AMB HOSP SEX'!L6+'[1]CORREGIDO AMB HOSP SEX'!O6</f>
        <v>9584</v>
      </c>
      <c r="E73" s="128">
        <f>+'[1]CORREGIDO AMB HOSP SEX'!M6+'[1]CORREGIDO AMB HOSP SEX'!P6</f>
        <v>183919067</v>
      </c>
      <c r="F73" s="128">
        <f>+'[1]CORREGIDO AMB HOSP SEX'!N6+'[1]CORREGIDO AMB HOSP SEX'!Q6</f>
        <v>124983613</v>
      </c>
      <c r="G73" s="10">
        <f t="shared" si="3"/>
        <v>0.6795576719623094</v>
      </c>
      <c r="H73" s="15">
        <v>7.372712246261718</v>
      </c>
      <c r="I73" s="4">
        <f t="shared" si="1"/>
        <v>19190.21984557596</v>
      </c>
      <c r="J73" s="4">
        <f t="shared" si="1"/>
        <v>13040.861122704508</v>
      </c>
    </row>
    <row r="74" spans="1:10" ht="11.25" customHeight="1">
      <c r="A74" s="180"/>
      <c r="B74" s="190"/>
      <c r="C74" s="120" t="s">
        <v>17</v>
      </c>
      <c r="D74" s="117">
        <f>SUM(D71:D73)</f>
        <v>150184</v>
      </c>
      <c r="E74" s="129">
        <f>SUM(E71:E73)</f>
        <v>1793089686</v>
      </c>
      <c r="F74" s="129">
        <f>SUM(F71:F73)</f>
        <v>1495277554</v>
      </c>
      <c r="G74" s="115">
        <f t="shared" si="3"/>
        <v>0.8339111900953737</v>
      </c>
      <c r="H74" s="119">
        <v>115.5324933214284</v>
      </c>
      <c r="I74" s="117">
        <f t="shared" si="1"/>
        <v>11939.285716188142</v>
      </c>
      <c r="J74" s="117">
        <f t="shared" si="1"/>
        <v>9956.30396047515</v>
      </c>
    </row>
    <row r="75" spans="1:10" ht="11.25">
      <c r="A75" s="180"/>
      <c r="B75" s="164" t="s">
        <v>34</v>
      </c>
      <c r="C75" s="48" t="s">
        <v>40</v>
      </c>
      <c r="D75" s="4">
        <f>+'[1]CORREGIDO AMB HOSP SEX'!L8+'[1]CORREGIDO AMB HOSP SEX'!O8</f>
        <v>579049</v>
      </c>
      <c r="E75" s="128">
        <f>+'[1]CORREGIDO AMB HOSP SEX'!M8+'[1]CORREGIDO AMB HOSP SEX'!P8</f>
        <v>2018125878</v>
      </c>
      <c r="F75" s="128">
        <f>+'[1]CORREGIDO AMB HOSP SEX'!N8+'[1]CORREGIDO AMB HOSP SEX'!Q8</f>
        <v>1839249726</v>
      </c>
      <c r="G75" s="10">
        <f t="shared" si="3"/>
        <v>0.9113652156438975</v>
      </c>
      <c r="H75" s="15">
        <v>445.44675015500843</v>
      </c>
      <c r="I75" s="4">
        <f t="shared" si="1"/>
        <v>3485.241970886747</v>
      </c>
      <c r="J75" s="4">
        <f t="shared" si="1"/>
        <v>3176.3283003683628</v>
      </c>
    </row>
    <row r="76" spans="1:10" ht="11.25">
      <c r="A76" s="180"/>
      <c r="B76" s="165"/>
      <c r="C76" s="48" t="s">
        <v>41</v>
      </c>
      <c r="D76" s="4">
        <f>+'[1]CORREGIDO AMB HOSP SEX'!L9+'[1]CORREGIDO AMB HOSP SEX'!O9</f>
        <v>78063</v>
      </c>
      <c r="E76" s="128">
        <f>+'[1]CORREGIDO AMB HOSP SEX'!M9+'[1]CORREGIDO AMB HOSP SEX'!P9</f>
        <v>1660300283</v>
      </c>
      <c r="F76" s="128">
        <f>+'[1]CORREGIDO AMB HOSP SEX'!N9+'[1]CORREGIDO AMB HOSP SEX'!Q9</f>
        <v>1448699638</v>
      </c>
      <c r="G76" s="10">
        <f t="shared" si="3"/>
        <v>0.8725527862841423</v>
      </c>
      <c r="H76" s="15">
        <v>60.0517566861361</v>
      </c>
      <c r="I76" s="4">
        <f t="shared" si="1"/>
        <v>21268.722480560573</v>
      </c>
      <c r="J76" s="4">
        <f t="shared" si="1"/>
        <v>18558.083061117304</v>
      </c>
    </row>
    <row r="77" spans="1:10" ht="11.25">
      <c r="A77" s="180"/>
      <c r="B77" s="165"/>
      <c r="C77" s="48" t="s">
        <v>42</v>
      </c>
      <c r="D77" s="4">
        <f>+'[1]CORREGIDO AMB HOSP SEX'!L10+'[1]CORREGIDO AMB HOSP SEX'!O10</f>
        <v>17667</v>
      </c>
      <c r="E77" s="128">
        <f>+'[1]CORREGIDO AMB HOSP SEX'!M10+'[1]CORREGIDO AMB HOSP SEX'!P10</f>
        <v>214769781</v>
      </c>
      <c r="F77" s="128">
        <f>+'[1]CORREGIDO AMB HOSP SEX'!N10+'[1]CORREGIDO AMB HOSP SEX'!Q10</f>
        <v>190644701</v>
      </c>
      <c r="G77" s="10">
        <f t="shared" si="3"/>
        <v>0.8876700442321539</v>
      </c>
      <c r="H77" s="15">
        <v>13.590745748612873</v>
      </c>
      <c r="I77" s="4">
        <f t="shared" si="1"/>
        <v>12156.550687722873</v>
      </c>
      <c r="J77" s="4">
        <f t="shared" si="1"/>
        <v>10791.005886681383</v>
      </c>
    </row>
    <row r="78" spans="1:10" ht="11.25">
      <c r="A78" s="180"/>
      <c r="B78" s="166"/>
      <c r="C78" s="120" t="s">
        <v>17</v>
      </c>
      <c r="D78" s="117">
        <f>SUM(D75:D77)</f>
        <v>674779</v>
      </c>
      <c r="E78" s="129">
        <f>SUM(E75:E77)</f>
        <v>3893195942</v>
      </c>
      <c r="F78" s="129">
        <f>SUM(F75:F77)</f>
        <v>3478594065</v>
      </c>
      <c r="G78" s="115">
        <f t="shared" si="3"/>
        <v>0.8935060338147245</v>
      </c>
      <c r="H78" s="119">
        <v>519.0892525897575</v>
      </c>
      <c r="I78" s="117">
        <f t="shared" si="1"/>
        <v>5769.586697274219</v>
      </c>
      <c r="J78" s="117">
        <f t="shared" si="1"/>
        <v>5155.160526631682</v>
      </c>
    </row>
    <row r="79" spans="1:10" ht="11.25">
      <c r="A79" s="180"/>
      <c r="B79" s="164" t="s">
        <v>79</v>
      </c>
      <c r="C79" s="48" t="s">
        <v>43</v>
      </c>
      <c r="D79" s="4">
        <f>+'[1]CORREGIDO AMB HOSP SEX'!L12+'[1]CORREGIDO AMB HOSP SEX'!O12</f>
        <v>3822</v>
      </c>
      <c r="E79" s="128">
        <f>+'[1]CORREGIDO AMB HOSP SEX'!M12+'[1]CORREGIDO AMB HOSP SEX'!P12</f>
        <v>224126107</v>
      </c>
      <c r="F79" s="128">
        <f>+'[1]CORREGIDO AMB HOSP SEX'!N12+'[1]CORREGIDO AMB HOSP SEX'!Q12</f>
        <v>170182506</v>
      </c>
      <c r="G79" s="10">
        <f t="shared" si="3"/>
        <v>0.7593158524812105</v>
      </c>
      <c r="H79" s="15">
        <v>2.9401613319294952</v>
      </c>
      <c r="I79" s="4">
        <f t="shared" si="1"/>
        <v>58641.05363683935</v>
      </c>
      <c r="J79" s="4">
        <f t="shared" si="1"/>
        <v>44527.08163265306</v>
      </c>
    </row>
    <row r="80" spans="1:10" ht="11.25">
      <c r="A80" s="180"/>
      <c r="B80" s="165"/>
      <c r="C80" s="48" t="s">
        <v>44</v>
      </c>
      <c r="D80" s="4">
        <f>+'[1]CORREGIDO AMB HOSP SEX'!L13+'[1]CORREGIDO AMB HOSP SEX'!O13</f>
        <v>117624</v>
      </c>
      <c r="E80" s="128">
        <f>+'[1]CORREGIDO AMB HOSP SEX'!M13+'[1]CORREGIDO AMB HOSP SEX'!P13</f>
        <v>273875138</v>
      </c>
      <c r="F80" s="128">
        <f>+'[1]CORREGIDO AMB HOSP SEX'!N13+'[1]CORREGIDO AMB HOSP SEX'!Q13</f>
        <v>246094867</v>
      </c>
      <c r="G80" s="10">
        <f t="shared" si="3"/>
        <v>0.8985659260534996</v>
      </c>
      <c r="H80" s="15">
        <v>90.48496507244242</v>
      </c>
      <c r="I80" s="4">
        <f aca="true" t="shared" si="4" ref="I80:J122">+E80/$D80</f>
        <v>2328.3950384275317</v>
      </c>
      <c r="J80" s="4">
        <f t="shared" si="4"/>
        <v>2092.2164439230087</v>
      </c>
    </row>
    <row r="81" spans="1:10" ht="11.25">
      <c r="A81" s="180"/>
      <c r="B81" s="165"/>
      <c r="C81" s="48" t="s">
        <v>45</v>
      </c>
      <c r="D81" s="4">
        <f>+'[1]CORREGIDO AMB HOSP SEX'!L14+'[1]CORREGIDO AMB HOSP SEX'!O14</f>
        <v>6351</v>
      </c>
      <c r="E81" s="128">
        <f>+'[1]CORREGIDO AMB HOSP SEX'!M14+'[1]CORREGIDO AMB HOSP SEX'!P14</f>
        <v>100380118</v>
      </c>
      <c r="F81" s="128">
        <f>+'[1]CORREGIDO AMB HOSP SEX'!N14+'[1]CORREGIDO AMB HOSP SEX'!Q14</f>
        <v>76330556</v>
      </c>
      <c r="G81" s="10">
        <f t="shared" si="3"/>
        <v>0.7604150853857334</v>
      </c>
      <c r="H81" s="15">
        <v>4.88565269991738</v>
      </c>
      <c r="I81" s="4">
        <f t="shared" si="4"/>
        <v>15805.403558494725</v>
      </c>
      <c r="J81" s="4">
        <f t="shared" si="4"/>
        <v>12018.667296488742</v>
      </c>
    </row>
    <row r="82" spans="1:10" ht="11.25">
      <c r="A82" s="180"/>
      <c r="B82" s="165"/>
      <c r="C82" s="48" t="s">
        <v>46</v>
      </c>
      <c r="D82" s="4">
        <f>+'[1]CORREGIDO AMB HOSP SEX'!L15+'[1]CORREGIDO AMB HOSP SEX'!O15</f>
        <v>9456</v>
      </c>
      <c r="E82" s="128">
        <f>+'[1]CORREGIDO AMB HOSP SEX'!M15+'[1]CORREGIDO AMB HOSP SEX'!P15</f>
        <v>166944556</v>
      </c>
      <c r="F82" s="128">
        <f>+'[1]CORREGIDO AMB HOSP SEX'!N15+'[1]CORREGIDO AMB HOSP SEX'!Q15</f>
        <v>132247181</v>
      </c>
      <c r="G82" s="10">
        <f t="shared" si="3"/>
        <v>0.7921622853038706</v>
      </c>
      <c r="H82" s="15">
        <v>7.2742453047423625</v>
      </c>
      <c r="I82" s="4">
        <f t="shared" si="4"/>
        <v>17654.881133671744</v>
      </c>
      <c r="J82" s="4">
        <f t="shared" si="4"/>
        <v>13985.530985617597</v>
      </c>
    </row>
    <row r="83" spans="1:10" ht="11.25">
      <c r="A83" s="180"/>
      <c r="B83" s="165"/>
      <c r="C83" s="48" t="s">
        <v>102</v>
      </c>
      <c r="D83" s="4">
        <f>+'[1]CORREGIDO AMB HOSP SEX'!L16+'[1]CORREGIDO AMB HOSP SEX'!O16</f>
        <v>9861</v>
      </c>
      <c r="E83" s="128">
        <f>+'[1]CORREGIDO AMB HOSP SEX'!M16+'[1]CORREGIDO AMB HOSP SEX'!P16</f>
        <v>117524550</v>
      </c>
      <c r="F83" s="128">
        <f>+'[1]CORREGIDO AMB HOSP SEX'!N16+'[1]CORREGIDO AMB HOSP SEX'!Q16</f>
        <v>91763135</v>
      </c>
      <c r="G83" s="10">
        <f t="shared" si="3"/>
        <v>0.7807997137619331</v>
      </c>
      <c r="H83" s="15">
        <v>7.585800861893447</v>
      </c>
      <c r="I83" s="4">
        <f t="shared" si="4"/>
        <v>11918.116823851537</v>
      </c>
      <c r="J83" s="4">
        <f t="shared" si="4"/>
        <v>9305.66220464456</v>
      </c>
    </row>
    <row r="84" spans="1:10" ht="11.25">
      <c r="A84" s="180"/>
      <c r="B84" s="165"/>
      <c r="C84" s="48" t="s">
        <v>103</v>
      </c>
      <c r="D84" s="4">
        <f>+'[1]CORREGIDO AMB HOSP SEX'!L17+'[1]CORREGIDO AMB HOSP SEX'!O17</f>
        <v>113</v>
      </c>
      <c r="E84" s="128">
        <f>+'[1]CORREGIDO AMB HOSP SEX'!M17+'[1]CORREGIDO AMB HOSP SEX'!P17</f>
        <v>2609962</v>
      </c>
      <c r="F84" s="128">
        <f>+'[1]CORREGIDO AMB HOSP SEX'!N17+'[1]CORREGIDO AMB HOSP SEX'!Q17</f>
        <v>1992500</v>
      </c>
      <c r="G84" s="10">
        <f t="shared" si="3"/>
        <v>0.7634210766287018</v>
      </c>
      <c r="H84" s="15">
        <v>0.08692784681005573</v>
      </c>
      <c r="I84" s="4">
        <f t="shared" si="4"/>
        <v>23097.008849557522</v>
      </c>
      <c r="J84" s="4">
        <f t="shared" si="4"/>
        <v>17632.743362831858</v>
      </c>
    </row>
    <row r="85" spans="1:10" ht="11.25">
      <c r="A85" s="180"/>
      <c r="B85" s="165"/>
      <c r="C85" s="48" t="s">
        <v>47</v>
      </c>
      <c r="D85" s="4">
        <f>+'[1]CORREGIDO AMB HOSP SEX'!L18+'[1]CORREGIDO AMB HOSP SEX'!O18</f>
        <v>7</v>
      </c>
      <c r="E85" s="128">
        <f>+'[1]CORREGIDO AMB HOSP SEX'!M18+'[1]CORREGIDO AMB HOSP SEX'!P18</f>
        <v>56126</v>
      </c>
      <c r="F85" s="128">
        <f>+'[1]CORREGIDO AMB HOSP SEX'!N18+'[1]CORREGIDO AMB HOSP SEX'!Q18</f>
        <v>30206</v>
      </c>
      <c r="G85" s="10">
        <f t="shared" si="3"/>
        <v>0.5381819477603963</v>
      </c>
      <c r="H85" s="15">
        <v>0.005384910864339735</v>
      </c>
      <c r="I85" s="4">
        <f t="shared" si="4"/>
        <v>8018</v>
      </c>
      <c r="J85" s="4">
        <f t="shared" si="4"/>
        <v>4315.142857142857</v>
      </c>
    </row>
    <row r="86" spans="1:10" ht="11.25">
      <c r="A86" s="180"/>
      <c r="B86" s="165"/>
      <c r="C86" s="48" t="s">
        <v>48</v>
      </c>
      <c r="D86" s="4">
        <f>+'[1]CORREGIDO AMB HOSP SEX'!L19+'[1]CORREGIDO AMB HOSP SEX'!O19</f>
        <v>1463</v>
      </c>
      <c r="E86" s="128">
        <f>+'[1]CORREGIDO AMB HOSP SEX'!M19+'[1]CORREGIDO AMB HOSP SEX'!P19</f>
        <v>47592773</v>
      </c>
      <c r="F86" s="128">
        <f>+'[1]CORREGIDO AMB HOSP SEX'!N19+'[1]CORREGIDO AMB HOSP SEX'!Q19</f>
        <v>35501452</v>
      </c>
      <c r="G86" s="10">
        <f t="shared" si="3"/>
        <v>0.7459420782226747</v>
      </c>
      <c r="H86" s="15">
        <v>1.1254463706470046</v>
      </c>
      <c r="I86" s="4">
        <f t="shared" si="4"/>
        <v>32530.945317840054</v>
      </c>
      <c r="J86" s="4">
        <f t="shared" si="4"/>
        <v>24266.2009569378</v>
      </c>
    </row>
    <row r="87" spans="1:10" ht="11.25">
      <c r="A87" s="180"/>
      <c r="B87" s="165"/>
      <c r="C87" s="48" t="s">
        <v>49</v>
      </c>
      <c r="D87" s="4">
        <f>+'[1]CORREGIDO AMB HOSP SEX'!L20+'[1]CORREGIDO AMB HOSP SEX'!O20</f>
        <v>10240</v>
      </c>
      <c r="E87" s="128">
        <f>+'[1]CORREGIDO AMB HOSP SEX'!M20+'[1]CORREGIDO AMB HOSP SEX'!P20</f>
        <v>84641397</v>
      </c>
      <c r="F87" s="128">
        <f>+'[1]CORREGIDO AMB HOSP SEX'!N20+'[1]CORREGIDO AMB HOSP SEX'!Q20</f>
        <v>77266741</v>
      </c>
      <c r="G87" s="10">
        <f t="shared" si="3"/>
        <v>0.9128717594299631</v>
      </c>
      <c r="H87" s="15">
        <v>7.877355321548412</v>
      </c>
      <c r="I87" s="4">
        <f t="shared" si="4"/>
        <v>8265.76142578125</v>
      </c>
      <c r="J87" s="4">
        <f t="shared" si="4"/>
        <v>7545.58017578125</v>
      </c>
    </row>
    <row r="88" spans="1:10" ht="11.25">
      <c r="A88" s="180"/>
      <c r="B88" s="165"/>
      <c r="C88" s="48" t="s">
        <v>50</v>
      </c>
      <c r="D88" s="4">
        <f>+'[1]CORREGIDO AMB HOSP SEX'!L21+'[1]CORREGIDO AMB HOSP SEX'!O21</f>
        <v>3249</v>
      </c>
      <c r="E88" s="128">
        <f>+'[1]CORREGIDO AMB HOSP SEX'!M21+'[1]CORREGIDO AMB HOSP SEX'!P21</f>
        <v>31808849</v>
      </c>
      <c r="F88" s="128">
        <f>+'[1]CORREGIDO AMB HOSP SEX'!N21+'[1]CORREGIDO AMB HOSP SEX'!Q21</f>
        <v>28345335</v>
      </c>
      <c r="G88" s="10">
        <f t="shared" si="3"/>
        <v>0.891114764951099</v>
      </c>
      <c r="H88" s="15">
        <v>2.4993679140342575</v>
      </c>
      <c r="I88" s="4">
        <f t="shared" si="4"/>
        <v>9790.350569405971</v>
      </c>
      <c r="J88" s="4">
        <f t="shared" si="4"/>
        <v>8724.32594644506</v>
      </c>
    </row>
    <row r="89" spans="1:10" ht="11.25">
      <c r="A89" s="180"/>
      <c r="B89" s="165"/>
      <c r="C89" s="48" t="s">
        <v>51</v>
      </c>
      <c r="D89" s="4">
        <f>+'[1]CORREGIDO AMB HOSP SEX'!L22+'[1]CORREGIDO AMB HOSP SEX'!O22</f>
        <v>797</v>
      </c>
      <c r="E89" s="128">
        <f>+'[1]CORREGIDO AMB HOSP SEX'!M22+'[1]CORREGIDO AMB HOSP SEX'!P22</f>
        <v>14267399</v>
      </c>
      <c r="F89" s="128">
        <f>+'[1]CORREGIDO AMB HOSP SEX'!N22+'[1]CORREGIDO AMB HOSP SEX'!Q22</f>
        <v>11908654</v>
      </c>
      <c r="G89" s="10">
        <f t="shared" si="3"/>
        <v>0.8346758929220386</v>
      </c>
      <c r="H89" s="15">
        <v>0.6131105655541099</v>
      </c>
      <c r="I89" s="4">
        <f t="shared" si="4"/>
        <v>17901.378920953575</v>
      </c>
      <c r="J89" s="4">
        <f t="shared" si="4"/>
        <v>14941.849435382685</v>
      </c>
    </row>
    <row r="90" spans="1:10" ht="11.25">
      <c r="A90" s="180"/>
      <c r="B90" s="165"/>
      <c r="C90" s="48" t="s">
        <v>52</v>
      </c>
      <c r="D90" s="4">
        <f>+'[1]CORREGIDO AMB HOSP SEX'!L23+'[1]CORREGIDO AMB HOSP SEX'!O23</f>
        <v>12954</v>
      </c>
      <c r="E90" s="128">
        <f>+'[1]CORREGIDO AMB HOSP SEX'!M23+'[1]CORREGIDO AMB HOSP SEX'!P23</f>
        <v>213673485</v>
      </c>
      <c r="F90" s="128">
        <f>+'[1]CORREGIDO AMB HOSP SEX'!N23+'[1]CORREGIDO AMB HOSP SEX'!Q23</f>
        <v>174449138</v>
      </c>
      <c r="G90" s="10">
        <f t="shared" si="3"/>
        <v>0.8164285709104244</v>
      </c>
      <c r="H90" s="15">
        <v>9.965162190950991</v>
      </c>
      <c r="I90" s="4">
        <f t="shared" si="4"/>
        <v>16494.788096340897</v>
      </c>
      <c r="J90" s="4">
        <f t="shared" si="4"/>
        <v>13466.81627296588</v>
      </c>
    </row>
    <row r="91" spans="1:10" ht="11.25">
      <c r="A91" s="180"/>
      <c r="B91" s="165"/>
      <c r="C91" s="48" t="s">
        <v>53</v>
      </c>
      <c r="D91" s="4">
        <f>+'[1]CORREGIDO AMB HOSP SEX'!L24+'[1]CORREGIDO AMB HOSP SEX'!O24</f>
        <v>3455</v>
      </c>
      <c r="E91" s="128">
        <f>+'[1]CORREGIDO AMB HOSP SEX'!M24+'[1]CORREGIDO AMB HOSP SEX'!P24</f>
        <v>119850247</v>
      </c>
      <c r="F91" s="128">
        <f>+'[1]CORREGIDO AMB HOSP SEX'!N24+'[1]CORREGIDO AMB HOSP SEX'!Q24</f>
        <v>104639770</v>
      </c>
      <c r="G91" s="10">
        <f t="shared" si="3"/>
        <v>0.8730876457851605</v>
      </c>
      <c r="H91" s="15">
        <v>2.6578381480419693</v>
      </c>
      <c r="I91" s="4">
        <f t="shared" si="4"/>
        <v>34688.92821997106</v>
      </c>
      <c r="J91" s="4">
        <f t="shared" si="4"/>
        <v>30286.47467438495</v>
      </c>
    </row>
    <row r="92" spans="1:10" ht="11.25">
      <c r="A92" s="180"/>
      <c r="B92" s="165"/>
      <c r="C92" s="48" t="s">
        <v>54</v>
      </c>
      <c r="D92" s="4">
        <f>+'[1]CORREGIDO AMB HOSP SEX'!L25+'[1]CORREGIDO AMB HOSP SEX'!O25</f>
        <v>1671</v>
      </c>
      <c r="E92" s="128">
        <f>+'[1]CORREGIDO AMB HOSP SEX'!M25+'[1]CORREGIDO AMB HOSP SEX'!P25</f>
        <v>136796233</v>
      </c>
      <c r="F92" s="128">
        <f>+'[1]CORREGIDO AMB HOSP SEX'!N25+'[1]CORREGIDO AMB HOSP SEX'!Q25</f>
        <v>128515681</v>
      </c>
      <c r="G92" s="10">
        <f t="shared" si="3"/>
        <v>0.9394679822798921</v>
      </c>
      <c r="H92" s="15">
        <v>1.2854551506159568</v>
      </c>
      <c r="I92" s="4">
        <f t="shared" si="4"/>
        <v>81864.89108318373</v>
      </c>
      <c r="J92" s="4">
        <f t="shared" si="4"/>
        <v>76909.44404548175</v>
      </c>
    </row>
    <row r="93" spans="1:10" ht="11.25">
      <c r="A93" s="180"/>
      <c r="B93" s="165"/>
      <c r="C93" s="48" t="s">
        <v>55</v>
      </c>
      <c r="D93" s="4">
        <f>+'[1]CORREGIDO AMB HOSP SEX'!L26+'[1]CORREGIDO AMB HOSP SEX'!O26</f>
        <v>3976</v>
      </c>
      <c r="E93" s="128">
        <f>+'[1]CORREGIDO AMB HOSP SEX'!M26+'[1]CORREGIDO AMB HOSP SEX'!P26</f>
        <v>159352211</v>
      </c>
      <c r="F93" s="128">
        <f>+'[1]CORREGIDO AMB HOSP SEX'!N26+'[1]CORREGIDO AMB HOSP SEX'!Q26</f>
        <v>117208698</v>
      </c>
      <c r="G93" s="10">
        <f t="shared" si="3"/>
        <v>0.7355322983249978</v>
      </c>
      <c r="H93" s="15">
        <v>3.0586293709449697</v>
      </c>
      <c r="I93" s="4">
        <f t="shared" si="4"/>
        <v>40078.52389336016</v>
      </c>
      <c r="J93" s="4">
        <f t="shared" si="4"/>
        <v>29479.04879275654</v>
      </c>
    </row>
    <row r="94" spans="1:10" ht="11.25">
      <c r="A94" s="180"/>
      <c r="B94" s="165"/>
      <c r="C94" s="48" t="s">
        <v>56</v>
      </c>
      <c r="D94" s="4">
        <f>+'[1]CORREGIDO AMB HOSP SEX'!L27+'[1]CORREGIDO AMB HOSP SEX'!O27</f>
        <v>617</v>
      </c>
      <c r="E94" s="128">
        <f>+'[1]CORREGIDO AMB HOSP SEX'!M27+'[1]CORREGIDO AMB HOSP SEX'!P27</f>
        <v>205905789</v>
      </c>
      <c r="F94" s="128">
        <f>+'[1]CORREGIDO AMB HOSP SEX'!N27+'[1]CORREGIDO AMB HOSP SEX'!Q27</f>
        <v>161002930</v>
      </c>
      <c r="G94" s="10">
        <f t="shared" si="3"/>
        <v>0.781925223093169</v>
      </c>
      <c r="H94" s="15">
        <v>0.8257590425299365</v>
      </c>
      <c r="I94" s="4">
        <f t="shared" si="4"/>
        <v>333720.88978930307</v>
      </c>
      <c r="J94" s="4">
        <f t="shared" si="4"/>
        <v>260944.7811993517</v>
      </c>
    </row>
    <row r="95" spans="1:10" ht="11.25">
      <c r="A95" s="180"/>
      <c r="B95" s="165"/>
      <c r="C95" s="48" t="s">
        <v>57</v>
      </c>
      <c r="D95" s="4">
        <f>+'[1]CORREGIDO AMB HOSP SEX'!L28+'[1]CORREGIDO AMB HOSP SEX'!O28</f>
        <v>1455</v>
      </c>
      <c r="E95" s="128">
        <f>+'[1]CORREGIDO AMB HOSP SEX'!M28+'[1]CORREGIDO AMB HOSP SEX'!P28</f>
        <v>27398404</v>
      </c>
      <c r="F95" s="128">
        <f>+'[1]CORREGIDO AMB HOSP SEX'!N28+'[1]CORREGIDO AMB HOSP SEX'!Q28</f>
        <v>21480447</v>
      </c>
      <c r="G95" s="10">
        <f t="shared" si="3"/>
        <v>0.7840035864862785</v>
      </c>
      <c r="H95" s="15">
        <v>1.119292186802045</v>
      </c>
      <c r="I95" s="4">
        <f t="shared" si="4"/>
        <v>18830.518213058418</v>
      </c>
      <c r="J95" s="4">
        <f t="shared" si="4"/>
        <v>14763.193814432989</v>
      </c>
    </row>
    <row r="96" spans="1:10" ht="11.25">
      <c r="A96" s="180"/>
      <c r="B96" s="166"/>
      <c r="C96" s="120" t="s">
        <v>17</v>
      </c>
      <c r="D96" s="117">
        <f>SUM(D79:D95)</f>
        <v>187111</v>
      </c>
      <c r="E96" s="129">
        <f>SUM(E79:E95)</f>
        <v>1926803344</v>
      </c>
      <c r="F96" s="129">
        <f>SUM(F79:F95)</f>
        <v>1578959797</v>
      </c>
      <c r="G96" s="115">
        <f t="shared" si="3"/>
        <v>0.8194711732864836</v>
      </c>
      <c r="H96" s="119">
        <v>143.93943667678175</v>
      </c>
      <c r="I96" s="117">
        <f t="shared" si="4"/>
        <v>10297.648689815136</v>
      </c>
      <c r="J96" s="117">
        <f t="shared" si="4"/>
        <v>8438.62625393483</v>
      </c>
    </row>
    <row r="97" spans="1:10" ht="11.25">
      <c r="A97" s="180"/>
      <c r="B97" s="164" t="s">
        <v>35</v>
      </c>
      <c r="C97" s="48" t="s">
        <v>58</v>
      </c>
      <c r="D97" s="4">
        <f>+'[1]CORREGIDO AMB HOSP SEX'!L30+'[1]CORREGIDO AMB HOSP SEX'!O30</f>
        <v>448</v>
      </c>
      <c r="E97" s="128">
        <f>+'[1]CORREGIDO AMB HOSP SEX'!M30+'[1]CORREGIDO AMB HOSP SEX'!P30</f>
        <v>238441658</v>
      </c>
      <c r="F97" s="128">
        <f>+'[1]CORREGIDO AMB HOSP SEX'!N30+'[1]CORREGIDO AMB HOSP SEX'!Q30</f>
        <v>165694198</v>
      </c>
      <c r="G97" s="10">
        <f t="shared" si="3"/>
        <v>0.6949045707440937</v>
      </c>
      <c r="H97" s="15">
        <v>0.34463429531774303</v>
      </c>
      <c r="I97" s="4">
        <f t="shared" si="4"/>
        <v>532235.84375</v>
      </c>
      <c r="J97" s="4">
        <f t="shared" si="4"/>
        <v>369853.12053571426</v>
      </c>
    </row>
    <row r="98" spans="1:10" ht="11.25">
      <c r="A98" s="180"/>
      <c r="B98" s="165"/>
      <c r="C98" s="48" t="s">
        <v>49</v>
      </c>
      <c r="D98" s="4">
        <f>+'[1]CORREGIDO AMB HOSP SEX'!L31+'[1]CORREGIDO AMB HOSP SEX'!O31</f>
        <v>416</v>
      </c>
      <c r="E98" s="128">
        <f>+'[1]CORREGIDO AMB HOSP SEX'!M31+'[1]CORREGIDO AMB HOSP SEX'!P31</f>
        <v>137426953</v>
      </c>
      <c r="F98" s="128">
        <f>+'[1]CORREGIDO AMB HOSP SEX'!N31+'[1]CORREGIDO AMB HOSP SEX'!Q31</f>
        <v>122360246</v>
      </c>
      <c r="G98" s="10">
        <f t="shared" si="3"/>
        <v>0.8903657057724331</v>
      </c>
      <c r="H98" s="15">
        <v>0.32001755993790426</v>
      </c>
      <c r="I98" s="4">
        <f t="shared" si="4"/>
        <v>330353.2524038461</v>
      </c>
      <c r="J98" s="4">
        <f t="shared" si="4"/>
        <v>294135.20673076925</v>
      </c>
    </row>
    <row r="99" spans="1:10" ht="11.25">
      <c r="A99" s="180"/>
      <c r="B99" s="165"/>
      <c r="C99" s="48" t="s">
        <v>50</v>
      </c>
      <c r="D99" s="4">
        <f>+'[1]CORREGIDO AMB HOSP SEX'!L32+'[1]CORREGIDO AMB HOSP SEX'!O32</f>
        <v>494</v>
      </c>
      <c r="E99" s="128">
        <f>+'[1]CORREGIDO AMB HOSP SEX'!M32+'[1]CORREGIDO AMB HOSP SEX'!P32</f>
        <v>94795435</v>
      </c>
      <c r="F99" s="128">
        <f>+'[1]CORREGIDO AMB HOSP SEX'!N32+'[1]CORREGIDO AMB HOSP SEX'!Q32</f>
        <v>69565542</v>
      </c>
      <c r="G99" s="10">
        <f t="shared" si="3"/>
        <v>0.7338490719516187</v>
      </c>
      <c r="H99" s="15">
        <v>0.3800208524262613</v>
      </c>
      <c r="I99" s="4">
        <f t="shared" si="4"/>
        <v>191893.59311740892</v>
      </c>
      <c r="J99" s="4">
        <f t="shared" si="4"/>
        <v>140820.93522267207</v>
      </c>
    </row>
    <row r="100" spans="1:10" ht="11.25">
      <c r="A100" s="180"/>
      <c r="B100" s="165"/>
      <c r="C100" s="48" t="s">
        <v>59</v>
      </c>
      <c r="D100" s="4">
        <f>+'[1]CORREGIDO AMB HOSP SEX'!L33+'[1]CORREGIDO AMB HOSP SEX'!O33</f>
        <v>223</v>
      </c>
      <c r="E100" s="128">
        <f>+'[1]CORREGIDO AMB HOSP SEX'!M33+'[1]CORREGIDO AMB HOSP SEX'!P33</f>
        <v>60953515</v>
      </c>
      <c r="F100" s="128">
        <f>+'[1]CORREGIDO AMB HOSP SEX'!N33+'[1]CORREGIDO AMB HOSP SEX'!Q33</f>
        <v>44694003</v>
      </c>
      <c r="G100" s="10">
        <f t="shared" si="3"/>
        <v>0.7332473443081995</v>
      </c>
      <c r="H100" s="15">
        <v>0.17154787467825158</v>
      </c>
      <c r="I100" s="4">
        <f t="shared" si="4"/>
        <v>273334.1479820628</v>
      </c>
      <c r="J100" s="4">
        <f t="shared" si="4"/>
        <v>200421.53811659192</v>
      </c>
    </row>
    <row r="101" spans="1:10" ht="11.25">
      <c r="A101" s="180"/>
      <c r="B101" s="165"/>
      <c r="C101" s="48" t="s">
        <v>60</v>
      </c>
      <c r="D101" s="4">
        <f>+'[1]CORREGIDO AMB HOSP SEX'!L34+'[1]CORREGIDO AMB HOSP SEX'!O34</f>
        <v>292</v>
      </c>
      <c r="E101" s="128">
        <f>+'[1]CORREGIDO AMB HOSP SEX'!M34+'[1]CORREGIDO AMB HOSP SEX'!P34</f>
        <v>65369583</v>
      </c>
      <c r="F101" s="128">
        <f>+'[1]CORREGIDO AMB HOSP SEX'!N34+'[1]CORREGIDO AMB HOSP SEX'!Q34</f>
        <v>43941784</v>
      </c>
      <c r="G101" s="10">
        <f t="shared" si="3"/>
        <v>0.6722053588746313</v>
      </c>
      <c r="H101" s="15">
        <v>0.22462771034102894</v>
      </c>
      <c r="I101" s="4">
        <f t="shared" si="4"/>
        <v>223868.43493150684</v>
      </c>
      <c r="J101" s="4">
        <f t="shared" si="4"/>
        <v>150485.56164383562</v>
      </c>
    </row>
    <row r="102" spans="1:10" ht="11.25">
      <c r="A102" s="180"/>
      <c r="B102" s="165"/>
      <c r="C102" s="48" t="s">
        <v>61</v>
      </c>
      <c r="D102" s="4">
        <f>+'[1]CORREGIDO AMB HOSP SEX'!L35+'[1]CORREGIDO AMB HOSP SEX'!O35</f>
        <v>1127</v>
      </c>
      <c r="E102" s="128">
        <f>+'[1]CORREGIDO AMB HOSP SEX'!M35+'[1]CORREGIDO AMB HOSP SEX'!P35</f>
        <v>51853929</v>
      </c>
      <c r="F102" s="128">
        <f>+'[1]CORREGIDO AMB HOSP SEX'!N35+'[1]CORREGIDO AMB HOSP SEX'!Q35</f>
        <v>39683887</v>
      </c>
      <c r="G102" s="10">
        <f t="shared" si="3"/>
        <v>0.7653014489991684</v>
      </c>
      <c r="H102" s="15">
        <v>0.8669706491586974</v>
      </c>
      <c r="I102" s="4">
        <f t="shared" si="4"/>
        <v>46010.584738243124</v>
      </c>
      <c r="J102" s="4">
        <f t="shared" si="4"/>
        <v>35211.967169476484</v>
      </c>
    </row>
    <row r="103" spans="1:10" ht="11.25">
      <c r="A103" s="180"/>
      <c r="B103" s="165"/>
      <c r="C103" s="48" t="s">
        <v>62</v>
      </c>
      <c r="D103" s="4">
        <f>+'[1]CORREGIDO AMB HOSP SEX'!L36+'[1]CORREGIDO AMB HOSP SEX'!O36</f>
        <v>277</v>
      </c>
      <c r="E103" s="128">
        <f>+'[1]CORREGIDO AMB HOSP SEX'!M36+'[1]CORREGIDO AMB HOSP SEX'!P36</f>
        <v>56749185</v>
      </c>
      <c r="F103" s="128">
        <f>+'[1]CORREGIDO AMB HOSP SEX'!N36+'[1]CORREGIDO AMB HOSP SEX'!Q36</f>
        <v>47266632</v>
      </c>
      <c r="G103" s="10">
        <f t="shared" si="3"/>
        <v>0.8329041553636409</v>
      </c>
      <c r="H103" s="15">
        <v>0.2130886156317295</v>
      </c>
      <c r="I103" s="4">
        <f t="shared" si="4"/>
        <v>204870.70397111913</v>
      </c>
      <c r="J103" s="4">
        <f t="shared" si="4"/>
        <v>170637.6606498195</v>
      </c>
    </row>
    <row r="104" spans="1:10" ht="11.25">
      <c r="A104" s="180"/>
      <c r="B104" s="165"/>
      <c r="C104" s="48" t="s">
        <v>63</v>
      </c>
      <c r="D104" s="4">
        <f>+'[1]CORREGIDO AMB HOSP SEX'!L37+'[1]CORREGIDO AMB HOSP SEX'!O37</f>
        <v>65</v>
      </c>
      <c r="E104" s="128">
        <f>+'[1]CORREGIDO AMB HOSP SEX'!M37+'[1]CORREGIDO AMB HOSP SEX'!P37</f>
        <v>24944540</v>
      </c>
      <c r="F104" s="128">
        <f>+'[1]CORREGIDO AMB HOSP SEX'!N37+'[1]CORREGIDO AMB HOSP SEX'!Q37</f>
        <v>17287962</v>
      </c>
      <c r="G104" s="10">
        <f t="shared" si="3"/>
        <v>0.6930559553313069</v>
      </c>
      <c r="H104" s="15">
        <v>0.05000274374029754</v>
      </c>
      <c r="I104" s="4">
        <f t="shared" si="4"/>
        <v>383762.1538461539</v>
      </c>
      <c r="J104" s="4">
        <f t="shared" si="4"/>
        <v>265968.6461538462</v>
      </c>
    </row>
    <row r="105" spans="1:10" ht="11.25">
      <c r="A105" s="180"/>
      <c r="B105" s="165"/>
      <c r="C105" s="48" t="s">
        <v>64</v>
      </c>
      <c r="D105" s="4">
        <f>+'[1]CORREGIDO AMB HOSP SEX'!L38+'[1]CORREGIDO AMB HOSP SEX'!O38</f>
        <v>1336</v>
      </c>
      <c r="E105" s="128">
        <f>+'[1]CORREGIDO AMB HOSP SEX'!M38+'[1]CORREGIDO AMB HOSP SEX'!P38</f>
        <v>516324078</v>
      </c>
      <c r="F105" s="128">
        <f>+'[1]CORREGIDO AMB HOSP SEX'!N38+'[1]CORREGIDO AMB HOSP SEX'!Q38</f>
        <v>368859931</v>
      </c>
      <c r="G105" s="10">
        <f t="shared" si="3"/>
        <v>0.7143961452055312</v>
      </c>
      <c r="H105" s="15">
        <v>1.0277487021082694</v>
      </c>
      <c r="I105" s="4">
        <f t="shared" si="4"/>
        <v>386470.11826347304</v>
      </c>
      <c r="J105" s="4">
        <f t="shared" si="4"/>
        <v>276092.7627245509</v>
      </c>
    </row>
    <row r="106" spans="1:10" ht="11.25">
      <c r="A106" s="180"/>
      <c r="B106" s="165"/>
      <c r="C106" s="48" t="s">
        <v>65</v>
      </c>
      <c r="D106" s="4">
        <f>+'[1]CORREGIDO AMB HOSP SEX'!L39+'[1]CORREGIDO AMB HOSP SEX'!O39</f>
        <v>106</v>
      </c>
      <c r="E106" s="128">
        <f>+'[1]CORREGIDO AMB HOSP SEX'!M39+'[1]CORREGIDO AMB HOSP SEX'!P39</f>
        <v>19240799</v>
      </c>
      <c r="F106" s="128">
        <f>+'[1]CORREGIDO AMB HOSP SEX'!N39+'[1]CORREGIDO AMB HOSP SEX'!Q39</f>
        <v>13162486</v>
      </c>
      <c r="G106" s="10">
        <f t="shared" si="3"/>
        <v>0.6840924849326684</v>
      </c>
      <c r="H106" s="15">
        <v>0.08154293594571599</v>
      </c>
      <c r="I106" s="4">
        <f t="shared" si="4"/>
        <v>181516.9716981132</v>
      </c>
      <c r="J106" s="4">
        <f t="shared" si="4"/>
        <v>124174.39622641509</v>
      </c>
    </row>
    <row r="107" spans="1:10" ht="11.25">
      <c r="A107" s="180"/>
      <c r="B107" s="165"/>
      <c r="C107" s="48" t="s">
        <v>66</v>
      </c>
      <c r="D107" s="4">
        <f>+'[1]CORREGIDO AMB HOSP SEX'!L40+'[1]CORREGIDO AMB HOSP SEX'!O40</f>
        <v>265</v>
      </c>
      <c r="E107" s="128">
        <f>+'[1]CORREGIDO AMB HOSP SEX'!M40+'[1]CORREGIDO AMB HOSP SEX'!P40</f>
        <v>76383525</v>
      </c>
      <c r="F107" s="128">
        <f>+'[1]CORREGIDO AMB HOSP SEX'!N40+'[1]CORREGIDO AMB HOSP SEX'!Q40</f>
        <v>62105682</v>
      </c>
      <c r="G107" s="10">
        <f t="shared" si="3"/>
        <v>0.8130769298746032</v>
      </c>
      <c r="H107" s="15">
        <v>0.20385733986428997</v>
      </c>
      <c r="I107" s="4">
        <f t="shared" si="4"/>
        <v>288239.71698113205</v>
      </c>
      <c r="J107" s="4">
        <f t="shared" si="4"/>
        <v>234361.0641509434</v>
      </c>
    </row>
    <row r="108" spans="1:10" ht="11.25">
      <c r="A108" s="180"/>
      <c r="B108" s="165"/>
      <c r="C108" s="48" t="s">
        <v>67</v>
      </c>
      <c r="D108" s="4">
        <f>+'[1]CORREGIDO AMB HOSP SEX'!L41+'[1]CORREGIDO AMB HOSP SEX'!O41</f>
        <v>210</v>
      </c>
      <c r="E108" s="128">
        <f>+'[1]CORREGIDO AMB HOSP SEX'!M41+'[1]CORREGIDO AMB HOSP SEX'!P41</f>
        <v>44306124</v>
      </c>
      <c r="F108" s="128">
        <f>+'[1]CORREGIDO AMB HOSP SEX'!N41+'[1]CORREGIDO AMB HOSP SEX'!Q41</f>
        <v>34321870</v>
      </c>
      <c r="G108" s="10">
        <f t="shared" si="3"/>
        <v>0.7746529576814257</v>
      </c>
      <c r="H108" s="15">
        <v>0.16154732593019205</v>
      </c>
      <c r="I108" s="4">
        <f t="shared" si="4"/>
        <v>210981.54285714286</v>
      </c>
      <c r="J108" s="4">
        <f t="shared" si="4"/>
        <v>163437.47619047618</v>
      </c>
    </row>
    <row r="109" spans="1:10" ht="11.25">
      <c r="A109" s="180"/>
      <c r="B109" s="165"/>
      <c r="C109" s="48" t="s">
        <v>68</v>
      </c>
      <c r="D109" s="4">
        <f>+'[1]CORREGIDO AMB HOSP SEX'!L42+'[1]CORREGIDO AMB HOSP SEX'!O42</f>
        <v>995</v>
      </c>
      <c r="E109" s="128">
        <f>+'[1]CORREGIDO AMB HOSP SEX'!M42+'[1]CORREGIDO AMB HOSP SEX'!P42</f>
        <v>312292713</v>
      </c>
      <c r="F109" s="128">
        <f>+'[1]CORREGIDO AMB HOSP SEX'!N42+'[1]CORREGIDO AMB HOSP SEX'!Q42</f>
        <v>242520767</v>
      </c>
      <c r="G109" s="10">
        <f t="shared" si="3"/>
        <v>0.776581575247963</v>
      </c>
      <c r="H109" s="15">
        <v>0.7654266157168624</v>
      </c>
      <c r="I109" s="4">
        <f t="shared" si="4"/>
        <v>313862.0231155779</v>
      </c>
      <c r="J109" s="4">
        <f t="shared" si="4"/>
        <v>243739.46432160804</v>
      </c>
    </row>
    <row r="110" spans="1:10" ht="11.25">
      <c r="A110" s="180"/>
      <c r="B110" s="165"/>
      <c r="C110" s="48" t="s">
        <v>69</v>
      </c>
      <c r="D110" s="4">
        <f>+'[1]CORREGIDO AMB HOSP SEX'!L43+'[1]CORREGIDO AMB HOSP SEX'!O43</f>
        <v>554</v>
      </c>
      <c r="E110" s="128">
        <f>+'[1]CORREGIDO AMB HOSP SEX'!M43+'[1]CORREGIDO AMB HOSP SEX'!P43</f>
        <v>88880396</v>
      </c>
      <c r="F110" s="128">
        <f>+'[1]CORREGIDO AMB HOSP SEX'!N43+'[1]CORREGIDO AMB HOSP SEX'!Q43</f>
        <v>63546959</v>
      </c>
      <c r="G110" s="10">
        <f t="shared" si="3"/>
        <v>0.7149716007115899</v>
      </c>
      <c r="H110" s="15">
        <v>0.426177231263459</v>
      </c>
      <c r="I110" s="4">
        <f t="shared" si="4"/>
        <v>160433.92779783392</v>
      </c>
      <c r="J110" s="4">
        <f t="shared" si="4"/>
        <v>114705.70216606498</v>
      </c>
    </row>
    <row r="111" spans="1:10" ht="11.25">
      <c r="A111" s="180"/>
      <c r="B111" s="165"/>
      <c r="C111" s="48" t="s">
        <v>70</v>
      </c>
      <c r="D111" s="4">
        <f>+'[1]CORREGIDO AMB HOSP SEX'!L44+'[1]CORREGIDO AMB HOSP SEX'!O44</f>
        <v>1286</v>
      </c>
      <c r="E111" s="128">
        <f>+'[1]CORREGIDO AMB HOSP SEX'!M44+'[1]CORREGIDO AMB HOSP SEX'!P44</f>
        <v>530801271</v>
      </c>
      <c r="F111" s="128">
        <f>+'[1]CORREGIDO AMB HOSP SEX'!N44+'[1]CORREGIDO AMB HOSP SEX'!Q44</f>
        <v>396395422</v>
      </c>
      <c r="G111" s="10">
        <f t="shared" si="3"/>
        <v>0.7467868742160566</v>
      </c>
      <c r="H111" s="15">
        <v>1.7211120400218773</v>
      </c>
      <c r="I111" s="4">
        <f t="shared" si="4"/>
        <v>412753.7099533437</v>
      </c>
      <c r="J111" s="4">
        <f t="shared" si="4"/>
        <v>308239.0528771384</v>
      </c>
    </row>
    <row r="112" spans="1:10" ht="11.25">
      <c r="A112" s="180"/>
      <c r="B112" s="165"/>
      <c r="C112" s="48" t="s">
        <v>71</v>
      </c>
      <c r="D112" s="4">
        <f>+'[1]CORREGIDO AMB HOSP SEX'!L45+'[1]CORREGIDO AMB HOSP SEX'!O45</f>
        <v>1061</v>
      </c>
      <c r="E112" s="128">
        <f>+'[1]CORREGIDO AMB HOSP SEX'!M45+'[1]CORREGIDO AMB HOSP SEX'!P45</f>
        <v>243979668</v>
      </c>
      <c r="F112" s="128">
        <f>+'[1]CORREGIDO AMB HOSP SEX'!N45+'[1]CORREGIDO AMB HOSP SEX'!Q45</f>
        <v>192716877</v>
      </c>
      <c r="G112" s="10">
        <f t="shared" si="3"/>
        <v>0.7898890861676228</v>
      </c>
      <c r="H112" s="15">
        <v>0.8161986324377799</v>
      </c>
      <c r="I112" s="4">
        <f t="shared" si="4"/>
        <v>229952.561734213</v>
      </c>
      <c r="J112" s="4">
        <f t="shared" si="4"/>
        <v>181637.01885014138</v>
      </c>
    </row>
    <row r="113" spans="1:10" ht="11.25">
      <c r="A113" s="180"/>
      <c r="B113" s="166"/>
      <c r="C113" s="120" t="s">
        <v>17</v>
      </c>
      <c r="D113" s="117">
        <f>SUM(D97:D112)</f>
        <v>9155</v>
      </c>
      <c r="E113" s="129">
        <f>SUM(E97:E112)</f>
        <v>2562743372</v>
      </c>
      <c r="F113" s="129">
        <f>SUM(F97:F112)</f>
        <v>1924124248</v>
      </c>
      <c r="G113" s="115">
        <f t="shared" si="3"/>
        <v>0.7508064478958684</v>
      </c>
      <c r="H113" s="119">
        <v>7.042694137575754</v>
      </c>
      <c r="I113" s="117">
        <f t="shared" si="4"/>
        <v>279928.27657018026</v>
      </c>
      <c r="J113" s="117">
        <f t="shared" si="4"/>
        <v>210171.95499726926</v>
      </c>
    </row>
    <row r="114" spans="1:10" ht="11.25">
      <c r="A114" s="180"/>
      <c r="B114" s="164" t="s">
        <v>36</v>
      </c>
      <c r="C114" s="123" t="s">
        <v>124</v>
      </c>
      <c r="D114" s="14">
        <f>+'[1]CORREGIDO AMB HOSP SEX'!L47+'[1]CORREGIDO AMB HOSP SEX'!O47</f>
        <v>237</v>
      </c>
      <c r="E114" s="131">
        <f>+'[1]CORREGIDO AMB HOSP SEX'!M47+'[1]CORREGIDO AMB HOSP SEX'!P47</f>
        <v>18738501</v>
      </c>
      <c r="F114" s="131">
        <f>+'[1]CORREGIDO AMB HOSP SEX'!N47+'[1]CORREGIDO AMB HOSP SEX'!Q47</f>
        <v>11568607</v>
      </c>
      <c r="G114" s="10">
        <f t="shared" si="3"/>
        <v>0.617370994616912</v>
      </c>
      <c r="H114" s="15">
        <v>0.18231769640693105</v>
      </c>
      <c r="I114" s="4">
        <f t="shared" si="4"/>
        <v>79065.40506329114</v>
      </c>
      <c r="J114" s="4">
        <f t="shared" si="4"/>
        <v>48812.68776371308</v>
      </c>
    </row>
    <row r="115" spans="1:10" ht="11.25">
      <c r="A115" s="180"/>
      <c r="B115" s="165"/>
      <c r="C115" s="48" t="s">
        <v>72</v>
      </c>
      <c r="D115" s="4">
        <f>+'[1]CORREGIDO AMB HOSP SEX'!L48+'[1]CORREGIDO AMB HOSP SEX'!O48</f>
        <v>46554</v>
      </c>
      <c r="E115" s="128">
        <f>+'[1]CORREGIDO AMB HOSP SEX'!M48+'[1]CORREGIDO AMB HOSP SEX'!P48</f>
        <v>3295731562</v>
      </c>
      <c r="F115" s="128">
        <f>+'[1]CORREGIDO AMB HOSP SEX'!N48+'[1]CORREGIDO AMB HOSP SEX'!Q48</f>
        <v>2744934685</v>
      </c>
      <c r="G115" s="10">
        <f t="shared" si="3"/>
        <v>0.8328756858262597</v>
      </c>
      <c r="H115" s="15">
        <v>35.81273433978172</v>
      </c>
      <c r="I115" s="4">
        <f t="shared" si="4"/>
        <v>70793.73548996863</v>
      </c>
      <c r="J115" s="4">
        <f t="shared" si="4"/>
        <v>58962.380998410445</v>
      </c>
    </row>
    <row r="116" spans="1:10" ht="11.25">
      <c r="A116" s="180"/>
      <c r="B116" s="165"/>
      <c r="C116" s="48" t="s">
        <v>73</v>
      </c>
      <c r="D116" s="4">
        <f>+'[1]CORREGIDO AMB HOSP SEX'!L49+'[1]CORREGIDO AMB HOSP SEX'!O49</f>
        <v>15331</v>
      </c>
      <c r="E116" s="128">
        <f>+'[1]CORREGIDO AMB HOSP SEX'!M49+'[1]CORREGIDO AMB HOSP SEX'!P49</f>
        <v>1894432368</v>
      </c>
      <c r="F116" s="128">
        <f>+'[1]CORREGIDO AMB HOSP SEX'!N49+'[1]CORREGIDO AMB HOSP SEX'!Q49</f>
        <v>1589295106</v>
      </c>
      <c r="G116" s="10">
        <f t="shared" si="3"/>
        <v>0.8389294507662255</v>
      </c>
      <c r="H116" s="15">
        <v>11.79372406588464</v>
      </c>
      <c r="I116" s="4">
        <f t="shared" si="4"/>
        <v>123568.74098232339</v>
      </c>
      <c r="J116" s="4">
        <f t="shared" si="4"/>
        <v>103665.45600417454</v>
      </c>
    </row>
    <row r="117" spans="1:10" ht="11.25">
      <c r="A117" s="180"/>
      <c r="B117" s="165"/>
      <c r="C117" s="48" t="s">
        <v>74</v>
      </c>
      <c r="D117" s="4">
        <f>+'[1]CORREGIDO AMB HOSP SEX'!L50+'[1]CORREGIDO AMB HOSP SEX'!O50</f>
        <v>1698</v>
      </c>
      <c r="E117" s="128">
        <f>+'[1]CORREGIDO AMB HOSP SEX'!M50+'[1]CORREGIDO AMB HOSP SEX'!P50</f>
        <v>274938697</v>
      </c>
      <c r="F117" s="128">
        <f>+'[1]CORREGIDO AMB HOSP SEX'!N50+'[1]CORREGIDO AMB HOSP SEX'!Q50</f>
        <v>152378837</v>
      </c>
      <c r="G117" s="10">
        <f t="shared" si="3"/>
        <v>0.5542284104154316</v>
      </c>
      <c r="H117" s="15">
        <v>1.3062255210926956</v>
      </c>
      <c r="I117" s="4">
        <f t="shared" si="4"/>
        <v>161919.13839811544</v>
      </c>
      <c r="J117" s="4">
        <f t="shared" si="4"/>
        <v>89740.1866902238</v>
      </c>
    </row>
    <row r="118" spans="1:10" ht="11.25">
      <c r="A118" s="180"/>
      <c r="B118" s="165"/>
      <c r="C118" s="48" t="s">
        <v>75</v>
      </c>
      <c r="D118" s="4">
        <f>+'[1]CORREGIDO AMB HOSP SEX'!L51+'[1]CORREGIDO AMB HOSP SEX'!O51</f>
        <v>541</v>
      </c>
      <c r="E118" s="128">
        <f>+'[1]CORREGIDO AMB HOSP SEX'!M51+'[1]CORREGIDO AMB HOSP SEX'!P51</f>
        <v>52571527</v>
      </c>
      <c r="F118" s="128">
        <f>+'[1]CORREGIDO AMB HOSP SEX'!N51+'[1]CORREGIDO AMB HOSP SEX'!Q51</f>
        <v>23096201</v>
      </c>
      <c r="G118" s="10">
        <f t="shared" si="3"/>
        <v>0.43932908777787644</v>
      </c>
      <c r="H118" s="15">
        <v>0.4161766825153995</v>
      </c>
      <c r="I118" s="4">
        <f t="shared" si="4"/>
        <v>97174.72643253235</v>
      </c>
      <c r="J118" s="4">
        <f t="shared" si="4"/>
        <v>42691.68391866913</v>
      </c>
    </row>
    <row r="119" spans="1:10" ht="11.25">
      <c r="A119" s="180"/>
      <c r="B119" s="165"/>
      <c r="C119" s="48" t="s">
        <v>76</v>
      </c>
      <c r="D119" s="4">
        <f>+'[1]CORREGIDO AMB HOSP SEX'!L52+'[1]CORREGIDO AMB HOSP SEX'!O52</f>
        <v>24</v>
      </c>
      <c r="E119" s="128">
        <f>+'[1]CORREGIDO AMB HOSP SEX'!M52+'[1]CORREGIDO AMB HOSP SEX'!P52</f>
        <v>15859451</v>
      </c>
      <c r="F119" s="128">
        <f>+'[1]CORREGIDO AMB HOSP SEX'!N52+'[1]CORREGIDO AMB HOSP SEX'!Q52</f>
        <v>9639612</v>
      </c>
      <c r="G119" s="10">
        <f t="shared" si="3"/>
        <v>0.6078149867861126</v>
      </c>
      <c r="H119" s="15">
        <v>0.01846255153487909</v>
      </c>
      <c r="I119" s="4">
        <f t="shared" si="4"/>
        <v>660810.4583333334</v>
      </c>
      <c r="J119" s="4">
        <f t="shared" si="4"/>
        <v>401650.5</v>
      </c>
    </row>
    <row r="120" spans="1:10" ht="11.25">
      <c r="A120" s="180"/>
      <c r="B120" s="165"/>
      <c r="C120" s="48" t="s">
        <v>77</v>
      </c>
      <c r="D120" s="4">
        <f>+'[1]CORREGIDO AMB HOSP SEX'!L53+'[1]CORREGIDO AMB HOSP SEX'!O53</f>
        <v>958</v>
      </c>
      <c r="E120" s="128">
        <f>+'[1]CORREGIDO AMB HOSP SEX'!M53+'[1]CORREGIDO AMB HOSP SEX'!P53</f>
        <v>44874044</v>
      </c>
      <c r="F120" s="128">
        <f>+'[1]CORREGIDO AMB HOSP SEX'!N53+'[1]CORREGIDO AMB HOSP SEX'!Q53</f>
        <v>18093432</v>
      </c>
      <c r="G120" s="10">
        <f t="shared" si="3"/>
        <v>0.40320484599070233</v>
      </c>
      <c r="H120" s="15">
        <v>0.7369635154339237</v>
      </c>
      <c r="I120" s="4">
        <f t="shared" si="4"/>
        <v>46841.38204592902</v>
      </c>
      <c r="J120" s="4">
        <f t="shared" si="4"/>
        <v>18886.67223382046</v>
      </c>
    </row>
    <row r="121" spans="1:10" ht="11.25">
      <c r="A121" s="180"/>
      <c r="B121" s="165"/>
      <c r="C121" s="48" t="s">
        <v>97</v>
      </c>
      <c r="D121" s="4">
        <f>+'[1]CORREGIDO AMB HOSP SEX'!L54+'[1]CORREGIDO AMB HOSP SEX'!O54</f>
        <v>4</v>
      </c>
      <c r="E121" s="128">
        <f>+'[1]CORREGIDO AMB HOSP SEX'!M54+'[1]CORREGIDO AMB HOSP SEX'!P54</f>
        <v>66840</v>
      </c>
      <c r="F121" s="128">
        <f>+'[1]CORREGIDO AMB HOSP SEX'!N54+'[1]CORREGIDO AMB HOSP SEX'!Q54</f>
        <v>59258</v>
      </c>
      <c r="G121" s="10">
        <f t="shared" si="3"/>
        <v>0.8865649311789348</v>
      </c>
      <c r="H121" s="15">
        <v>0.0030770919224798487</v>
      </c>
      <c r="I121" s="4">
        <f t="shared" si="4"/>
        <v>16710</v>
      </c>
      <c r="J121" s="4">
        <f t="shared" si="4"/>
        <v>14814.5</v>
      </c>
    </row>
    <row r="122" spans="1:10" ht="11.25">
      <c r="A122" s="180"/>
      <c r="B122" s="166"/>
      <c r="C122" s="120" t="s">
        <v>17</v>
      </c>
      <c r="D122" s="117">
        <f>SUM(D114:D121)</f>
        <v>65347</v>
      </c>
      <c r="E122" s="129">
        <f>SUM(E114:E121)</f>
        <v>5597212990</v>
      </c>
      <c r="F122" s="129">
        <f>SUM(F114:F121)</f>
        <v>4549065738</v>
      </c>
      <c r="G122" s="115">
        <f t="shared" si="3"/>
        <v>0.8127376510644452</v>
      </c>
      <c r="H122" s="119">
        <v>50.26968146457267</v>
      </c>
      <c r="I122" s="117">
        <f t="shared" si="4"/>
        <v>85653.71004024669</v>
      </c>
      <c r="J122" s="117">
        <f t="shared" si="4"/>
        <v>69613.99510306517</v>
      </c>
    </row>
    <row r="123" spans="1:10" ht="11.25">
      <c r="A123" s="180"/>
      <c r="B123" s="164" t="s">
        <v>215</v>
      </c>
      <c r="C123" s="123" t="s">
        <v>210</v>
      </c>
      <c r="D123" s="14">
        <f>+'[1]CORREGIDO AMB HOSP SEX'!L56+'[1]CORREGIDO AMB HOSP SEX'!O56</f>
        <v>13765</v>
      </c>
      <c r="E123" s="131">
        <f>+'[1]CORREGIDO AMB HOSP SEX'!M56+'[1]CORREGIDO AMB HOSP SEX'!P56</f>
        <v>393719750</v>
      </c>
      <c r="F123" s="131">
        <f>+'[1]CORREGIDO AMB HOSP SEX'!N56+'[1]CORREGIDO AMB HOSP SEX'!Q56</f>
        <v>371734763</v>
      </c>
      <c r="G123" s="32">
        <f t="shared" si="3"/>
        <v>0.9441608225139836</v>
      </c>
      <c r="H123" s="33">
        <v>10.58904257823378</v>
      </c>
      <c r="I123" s="14">
        <f>+E123/$D123</f>
        <v>28602.960406828915</v>
      </c>
      <c r="J123" s="14">
        <f>+F123/$D123</f>
        <v>27005.794624046495</v>
      </c>
    </row>
    <row r="124" spans="1:10" ht="11.25">
      <c r="A124" s="180"/>
      <c r="B124" s="165"/>
      <c r="C124" s="48" t="s">
        <v>213</v>
      </c>
      <c r="D124" s="4">
        <f>+'[1]CORREGIDO AMB HOSP SEX'!L57+'[1]CORREGIDO AMB HOSP SEX'!O57</f>
        <v>169586</v>
      </c>
      <c r="E124" s="128">
        <f>+'[1]CORREGIDO AMB HOSP SEX'!M57+'[1]CORREGIDO AMB HOSP SEX'!P57</f>
        <v>1456813076</v>
      </c>
      <c r="F124" s="128">
        <f>+'[1]CORREGIDO AMB HOSP SEX'!N57+'[1]CORREGIDO AMB HOSP SEX'!Q57</f>
        <v>526373469</v>
      </c>
      <c r="G124" s="10">
        <f t="shared" si="3"/>
        <v>0.36131846814916974</v>
      </c>
      <c r="H124" s="15">
        <v>130.4579276914169</v>
      </c>
      <c r="I124" s="4">
        <f aca="true" t="shared" si="5" ref="I124:J131">+E124/$D124</f>
        <v>8590.4088545045</v>
      </c>
      <c r="J124" s="4">
        <f t="shared" si="5"/>
        <v>3103.8733680846294</v>
      </c>
    </row>
    <row r="125" spans="1:10" ht="11.25" customHeight="1">
      <c r="A125" s="180"/>
      <c r="B125" s="168"/>
      <c r="C125" s="48" t="s">
        <v>121</v>
      </c>
      <c r="D125" s="4">
        <f>+'[1]CORREGIDO AMB HOSP SEX'!L58+'[1]CORREGIDO AMB HOSP SEX'!O58</f>
        <v>18076</v>
      </c>
      <c r="E125" s="128">
        <f>+'[1]CORREGIDO AMB HOSP SEX'!M58+'[1]CORREGIDO AMB HOSP SEX'!P58</f>
        <v>1125605206</v>
      </c>
      <c r="F125" s="128">
        <f>+'[1]CORREGIDO AMB HOSP SEX'!N58+'[1]CORREGIDO AMB HOSP SEX'!Q58</f>
        <v>797519533</v>
      </c>
      <c r="G125" s="10">
        <f t="shared" si="3"/>
        <v>0.7085250927668506</v>
      </c>
      <c r="H125" s="15">
        <v>13.905378397686437</v>
      </c>
      <c r="I125" s="4">
        <f t="shared" si="5"/>
        <v>62270.70181456074</v>
      </c>
      <c r="J125" s="4">
        <f t="shared" si="5"/>
        <v>44120.35477981855</v>
      </c>
    </row>
    <row r="126" spans="1:10" ht="11.25" customHeight="1">
      <c r="A126" s="180"/>
      <c r="B126" s="168"/>
      <c r="C126" s="48" t="s">
        <v>78</v>
      </c>
      <c r="D126" s="4">
        <f>+'[1]CORREGIDO AMB HOSP SEX'!L59+'[1]CORREGIDO AMB HOSP SEX'!O59</f>
        <v>1440</v>
      </c>
      <c r="E126" s="128">
        <f>+'[1]CORREGIDO AMB HOSP SEX'!M59+'[1]CORREGIDO AMB HOSP SEX'!P59</f>
        <v>21366120</v>
      </c>
      <c r="F126" s="128">
        <f>+'[1]CORREGIDO AMB HOSP SEX'!N59+'[1]CORREGIDO AMB HOSP SEX'!Q59</f>
        <v>3753381</v>
      </c>
      <c r="G126" s="10">
        <f t="shared" si="3"/>
        <v>0.17566975192501025</v>
      </c>
      <c r="H126" s="15">
        <v>1.1077530920927454</v>
      </c>
      <c r="I126" s="4">
        <f t="shared" si="5"/>
        <v>14837.583333333334</v>
      </c>
      <c r="J126" s="4">
        <f t="shared" si="5"/>
        <v>2606.514583333333</v>
      </c>
    </row>
    <row r="127" spans="1:10" ht="11.25" customHeight="1">
      <c r="A127" s="180"/>
      <c r="B127" s="168"/>
      <c r="C127" s="48" t="s">
        <v>211</v>
      </c>
      <c r="D127" s="4">
        <f>+'[1]CORREGIDO AMB HOSP SEX'!L60+'[1]CORREGIDO AMB HOSP SEX'!O60</f>
        <v>184</v>
      </c>
      <c r="E127" s="128">
        <f>+'[1]CORREGIDO AMB HOSP SEX'!M60+'[1]CORREGIDO AMB HOSP SEX'!P60</f>
        <v>142945979</v>
      </c>
      <c r="F127" s="128">
        <f>+'[1]CORREGIDO AMB HOSP SEX'!N60+'[1]CORREGIDO AMB HOSP SEX'!Q60</f>
        <v>41528439</v>
      </c>
      <c r="G127" s="10">
        <f>IF($E127=0,"",(+F127/E127))</f>
        <v>0.2905184132531633</v>
      </c>
      <c r="H127" s="15">
        <v>0.14154622843407305</v>
      </c>
      <c r="I127" s="4">
        <f>IF($D127=0,"",(+E127/$D127))</f>
        <v>776880.320652174</v>
      </c>
      <c r="J127" s="4">
        <f>IF($D127=0,"",(+F127/$D127))</f>
        <v>225698.03804347827</v>
      </c>
    </row>
    <row r="128" spans="1:10" ht="11.25" customHeight="1">
      <c r="A128" s="180"/>
      <c r="B128" s="168"/>
      <c r="C128" s="48" t="s">
        <v>212</v>
      </c>
      <c r="D128" s="4">
        <f>+'[1]CORREGIDO AMB HOSP SEX'!L61+'[1]CORREGIDO AMB HOSP SEX'!O61</f>
        <v>2</v>
      </c>
      <c r="E128" s="128">
        <f>+'[1]CORREGIDO AMB HOSP SEX'!M61+'[1]CORREGIDO AMB HOSP SEX'!P61</f>
        <v>80792</v>
      </c>
      <c r="F128" s="128">
        <f>+'[1]CORREGIDO AMB HOSP SEX'!N61+'[1]CORREGIDO AMB HOSP SEX'!Q61</f>
        <v>80792</v>
      </c>
      <c r="G128" s="10">
        <f>IF(F128=0,"",(+F128/E128))</f>
        <v>1</v>
      </c>
      <c r="H128" s="15">
        <v>0.0015385459612399243</v>
      </c>
      <c r="I128" s="4">
        <f>IF(F128=0,"",(+E128/$D128))</f>
        <v>40396</v>
      </c>
      <c r="J128" s="4">
        <f>IF(F128=0,"",(+F128/$D128))</f>
        <v>40396</v>
      </c>
    </row>
    <row r="129" spans="1:10" ht="11.25" customHeight="1">
      <c r="A129" s="180"/>
      <c r="B129" s="173"/>
      <c r="C129" s="120" t="s">
        <v>17</v>
      </c>
      <c r="D129" s="117">
        <f>SUM(D123:D128)</f>
        <v>203053</v>
      </c>
      <c r="E129" s="129">
        <f>SUM(E123:E128)</f>
        <v>3140530923</v>
      </c>
      <c r="F129" s="129">
        <f>SUM(F123:F128)</f>
        <v>1740990377</v>
      </c>
      <c r="G129" s="115">
        <f t="shared" si="3"/>
        <v>0.5543618004999341</v>
      </c>
      <c r="H129" s="116">
        <v>156.20318653382517</v>
      </c>
      <c r="I129" s="117">
        <f t="shared" si="5"/>
        <v>15466.55761303699</v>
      </c>
      <c r="J129" s="117">
        <f t="shared" si="5"/>
        <v>8574.06872589915</v>
      </c>
    </row>
    <row r="130" spans="1:10" ht="11.25">
      <c r="A130" s="180"/>
      <c r="B130" s="171" t="s">
        <v>19</v>
      </c>
      <c r="C130" s="171"/>
      <c r="D130" s="14">
        <f>+'[1]CORREGIDO AMB HOSP SEX'!L65+'[1]CORREGIDO AMB HOSP SEX'!O65</f>
        <v>343243</v>
      </c>
      <c r="E130" s="128">
        <f>+'[1]CORREGIDO AMB HOSP SEX'!M65+'[1]CORREGIDO AMB HOSP SEX'!P65</f>
        <v>6142333044</v>
      </c>
      <c r="F130" s="128">
        <f>+'[1]CORREGIDO AMB HOSP SEX'!N65+'[1]CORREGIDO AMB HOSP SEX'!Q65</f>
        <v>5325353050</v>
      </c>
      <c r="G130" s="11">
        <f>+F130/E130</f>
        <v>0.8669919087506907</v>
      </c>
      <c r="H130" s="16">
        <v>264.0475656869377</v>
      </c>
      <c r="I130" s="6">
        <f t="shared" si="5"/>
        <v>17894.99871519594</v>
      </c>
      <c r="J130" s="6">
        <f t="shared" si="5"/>
        <v>15514.819093178885</v>
      </c>
    </row>
    <row r="131" spans="1:10" ht="12" thickBot="1">
      <c r="A131" s="181"/>
      <c r="B131" s="139"/>
      <c r="C131" s="121" t="s">
        <v>122</v>
      </c>
      <c r="D131" s="110">
        <f>+D130+D129+D122+D113+D96+D78+D74</f>
        <v>1632872</v>
      </c>
      <c r="E131" s="130">
        <f>+E130+E129+E122+E113+E96+E78+E74</f>
        <v>25055909301</v>
      </c>
      <c r="F131" s="130">
        <f>+F130+F129+F122+F113+F96+F78+F74</f>
        <v>20092364829</v>
      </c>
      <c r="G131" s="112">
        <f>+F131/E131</f>
        <v>0.8019012436398826</v>
      </c>
      <c r="H131" s="113">
        <v>1256.1243104108787</v>
      </c>
      <c r="I131" s="110">
        <f t="shared" si="5"/>
        <v>15344.686724372761</v>
      </c>
      <c r="J131" s="110">
        <f t="shared" si="5"/>
        <v>12304.923367538913</v>
      </c>
    </row>
    <row r="132" spans="1:4" ht="11.25">
      <c r="A132" s="8" t="s">
        <v>26</v>
      </c>
      <c r="D132" s="5"/>
    </row>
    <row r="133" ht="11.25">
      <c r="A133" s="2" t="s">
        <v>216</v>
      </c>
    </row>
    <row r="134" ht="11.25">
      <c r="A134" s="8" t="s">
        <v>20</v>
      </c>
    </row>
    <row r="135" ht="11.25">
      <c r="A135" s="48" t="s">
        <v>150</v>
      </c>
    </row>
    <row r="136" ht="11.25">
      <c r="A136" s="57" t="s">
        <v>153</v>
      </c>
    </row>
  </sheetData>
  <mergeCells count="42">
    <mergeCell ref="D69:D70"/>
    <mergeCell ref="I69:I70"/>
    <mergeCell ref="J69:J70"/>
    <mergeCell ref="E69:E70"/>
    <mergeCell ref="F69:F70"/>
    <mergeCell ref="G69:G70"/>
    <mergeCell ref="H69:H70"/>
    <mergeCell ref="A1:J1"/>
    <mergeCell ref="A65:J65"/>
    <mergeCell ref="A66:J66"/>
    <mergeCell ref="A67:J67"/>
    <mergeCell ref="A2:J2"/>
    <mergeCell ref="A3:J3"/>
    <mergeCell ref="A5:A6"/>
    <mergeCell ref="H5:H6"/>
    <mergeCell ref="D5:D6"/>
    <mergeCell ref="I5:I6"/>
    <mergeCell ref="B45:B53"/>
    <mergeCell ref="C5:C6"/>
    <mergeCell ref="B11:B14"/>
    <mergeCell ref="E5:E6"/>
    <mergeCell ref="B7:B10"/>
    <mergeCell ref="B5:B6"/>
    <mergeCell ref="F5:F6"/>
    <mergeCell ref="J5:J6"/>
    <mergeCell ref="G5:G6"/>
    <mergeCell ref="A7:A62"/>
    <mergeCell ref="A71:A131"/>
    <mergeCell ref="B71:B74"/>
    <mergeCell ref="B79:B96"/>
    <mergeCell ref="B97:B113"/>
    <mergeCell ref="B114:B122"/>
    <mergeCell ref="B31:B44"/>
    <mergeCell ref="B15:B30"/>
    <mergeCell ref="A69:A70"/>
    <mergeCell ref="B69:B70"/>
    <mergeCell ref="B123:B129"/>
    <mergeCell ref="B130:C130"/>
    <mergeCell ref="B54:B60"/>
    <mergeCell ref="B61:C61"/>
    <mergeCell ref="C69:C70"/>
    <mergeCell ref="B75:B7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9"/>
  <sheetViews>
    <sheetView showGridLines="0" zoomScale="75" zoomScaleNormal="75" workbookViewId="0" topLeftCell="A1">
      <selection activeCell="F7" sqref="F7"/>
    </sheetView>
  </sheetViews>
  <sheetFormatPr defaultColWidth="17.69921875" defaultRowHeight="15"/>
  <cols>
    <col min="1" max="1" width="29" style="17" bestFit="1" customWidth="1"/>
    <col min="2" max="7" width="8.796875" style="17" customWidth="1"/>
    <col min="8" max="8" width="8.796875" style="30" customWidth="1"/>
    <col min="9" max="9" width="16.59765625" style="17" customWidth="1"/>
    <col min="10" max="11" width="17.69921875" style="17" customWidth="1"/>
    <col min="12" max="12" width="9.796875" style="17" customWidth="1"/>
    <col min="13" max="16384" width="17.69921875" style="17" customWidth="1"/>
  </cols>
  <sheetData>
    <row r="1" spans="1:8" ht="11.25">
      <c r="A1" s="145" t="s">
        <v>25</v>
      </c>
      <c r="B1" s="145"/>
      <c r="C1" s="145"/>
      <c r="D1" s="145"/>
      <c r="E1" s="145"/>
      <c r="F1" s="145"/>
      <c r="G1" s="145"/>
      <c r="H1" s="145"/>
    </row>
    <row r="2" spans="1:8" ht="11.25">
      <c r="A2" s="145" t="s">
        <v>164</v>
      </c>
      <c r="B2" s="145"/>
      <c r="C2" s="145"/>
      <c r="D2" s="145"/>
      <c r="E2" s="145"/>
      <c r="F2" s="145"/>
      <c r="G2" s="145"/>
      <c r="H2" s="145"/>
    </row>
    <row r="3" ht="12" thickBot="1">
      <c r="H3" s="18"/>
    </row>
    <row r="4" spans="1:8" ht="11.25">
      <c r="A4" s="198" t="s">
        <v>23</v>
      </c>
      <c r="B4" s="199">
        <v>2005</v>
      </c>
      <c r="C4" s="200"/>
      <c r="D4" s="199">
        <v>2006</v>
      </c>
      <c r="E4" s="200"/>
      <c r="F4" s="199">
        <v>2007</v>
      </c>
      <c r="G4" s="200"/>
      <c r="H4" s="201" t="s">
        <v>217</v>
      </c>
    </row>
    <row r="5" spans="1:8" ht="11.25">
      <c r="A5" s="202"/>
      <c r="B5" s="203" t="s">
        <v>12</v>
      </c>
      <c r="C5" s="204" t="s">
        <v>22</v>
      </c>
      <c r="D5" s="203" t="s">
        <v>12</v>
      </c>
      <c r="E5" s="204" t="s">
        <v>22</v>
      </c>
      <c r="F5" s="203" t="s">
        <v>12</v>
      </c>
      <c r="G5" s="204" t="s">
        <v>22</v>
      </c>
      <c r="H5" s="205"/>
    </row>
    <row r="6" spans="1:8" ht="11.25">
      <c r="A6" s="206"/>
      <c r="B6" s="207" t="s">
        <v>12</v>
      </c>
      <c r="C6" s="208"/>
      <c r="D6" s="207" t="s">
        <v>12</v>
      </c>
      <c r="E6" s="208"/>
      <c r="F6" s="207" t="s">
        <v>12</v>
      </c>
      <c r="G6" s="208"/>
      <c r="H6" s="209"/>
    </row>
    <row r="7" spans="1:8" ht="11.25">
      <c r="A7" s="191" t="s">
        <v>13</v>
      </c>
      <c r="B7" s="19">
        <v>17</v>
      </c>
      <c r="C7" s="20"/>
      <c r="D7" s="19">
        <v>15</v>
      </c>
      <c r="E7" s="20"/>
      <c r="F7" s="19">
        <v>14</v>
      </c>
      <c r="G7" s="21"/>
      <c r="H7" s="192">
        <f>+F7/D7-1</f>
        <v>-0.06666666666666665</v>
      </c>
    </row>
    <row r="8" spans="1:8" ht="11.25">
      <c r="A8" s="193"/>
      <c r="B8" s="22"/>
      <c r="C8" s="23"/>
      <c r="D8" s="22"/>
      <c r="E8" s="23"/>
      <c r="F8" s="22"/>
      <c r="G8" s="24"/>
      <c r="H8" s="194"/>
    </row>
    <row r="9" spans="1:8" ht="11.25">
      <c r="A9" s="195" t="s">
        <v>83</v>
      </c>
      <c r="B9" s="25">
        <v>12168.538</v>
      </c>
      <c r="C9" s="26">
        <f>+B9/B$15</f>
        <v>0.28568239035157433</v>
      </c>
      <c r="D9" s="25">
        <f>+'[1]Prestaciones_comparadas'!D10</f>
        <v>11253.315</v>
      </c>
      <c r="E9" s="26">
        <f>+D9/D$15</f>
        <v>0.2709341709065004</v>
      </c>
      <c r="F9" s="25">
        <f>(+'[1]CORREGIDO AMB HOSP SEX'!X7+'[1]CORREGIDO AMB HOSP SEX'!X70+'[1]CORREGIDO AMB HOSP SEX'!X133)/1000</f>
        <v>10780.011</v>
      </c>
      <c r="G9" s="26">
        <f aca="true" t="shared" si="0" ref="G9:G14">+F9/F$15</f>
        <v>0.22892556507712214</v>
      </c>
      <c r="H9" s="194">
        <f>+F9/D9-1</f>
        <v>-0.042059073259746116</v>
      </c>
    </row>
    <row r="10" spans="1:8" ht="11.25">
      <c r="A10" s="195" t="s">
        <v>82</v>
      </c>
      <c r="B10" s="25">
        <v>17396.857</v>
      </c>
      <c r="C10" s="26">
        <f>+B10/B$15</f>
        <v>0.40842833316249805</v>
      </c>
      <c r="D10" s="25">
        <f>+'[1]Prestaciones_comparadas'!D11</f>
        <v>17027.705</v>
      </c>
      <c r="E10" s="26">
        <f>+D10/D$15</f>
        <v>0.40995805561432097</v>
      </c>
      <c r="F10" s="25">
        <f>(+'[1]CORREGIDO AMB HOSP SEX'!X11+'[1]CORREGIDO AMB HOSP SEX'!X74+'[1]CORREGIDO AMB HOSP SEX'!X137)/1000</f>
        <v>18353.436</v>
      </c>
      <c r="G10" s="26">
        <f t="shared" si="0"/>
        <v>0.3897556975968574</v>
      </c>
      <c r="H10" s="194">
        <f>+F10/D10-1</f>
        <v>0.07785729198385805</v>
      </c>
    </row>
    <row r="11" spans="1:8" ht="11.25">
      <c r="A11" s="195" t="s">
        <v>84</v>
      </c>
      <c r="B11" s="25">
        <v>8658.748</v>
      </c>
      <c r="C11" s="26">
        <f>+B11/B$15</f>
        <v>0.20328258218792702</v>
      </c>
      <c r="D11" s="25">
        <f>+'[1]Prestaciones_comparadas'!D12</f>
        <v>7499.988</v>
      </c>
      <c r="E11" s="26">
        <f>+D11/D$15</f>
        <v>0.18056928385890755</v>
      </c>
      <c r="F11" s="25">
        <f>(+'[1]CORREGIDO AMB HOSP SEX'!X29+'[1]CORREGIDO AMB HOSP SEX'!X92+'[1]CORREGIDO AMB HOSP SEX'!X155)/1000</f>
        <v>10246.453</v>
      </c>
      <c r="G11" s="26">
        <f t="shared" si="0"/>
        <v>0.2175948654469066</v>
      </c>
      <c r="H11" s="194">
        <f>+F11/D11-1</f>
        <v>0.36619591924680406</v>
      </c>
    </row>
    <row r="12" spans="1:8" ht="11.25">
      <c r="A12" s="195" t="s">
        <v>85</v>
      </c>
      <c r="B12" s="25">
        <v>315.815</v>
      </c>
      <c r="C12" s="26">
        <f aca="true" t="shared" si="1" ref="C12:E14">+B12/B$15</f>
        <v>0.00741443089620811</v>
      </c>
      <c r="D12" s="25">
        <f>+'[1]Prestaciones_comparadas'!D13</f>
        <v>292.002</v>
      </c>
      <c r="E12" s="26">
        <f t="shared" si="1"/>
        <v>0.007030223518406793</v>
      </c>
      <c r="F12" s="25">
        <f>(+'[1]CORREGIDO AMB HOSP SEX'!X46+'[1]CORREGIDO AMB HOSP SEX'!X109+'[1]CORREGIDO AMB HOSP SEX'!X172)/1000</f>
        <v>308.566</v>
      </c>
      <c r="G12" s="26">
        <f t="shared" si="0"/>
        <v>0.006552743398275499</v>
      </c>
      <c r="H12" s="194">
        <f>+F12/D12-1</f>
        <v>0.056725638865487094</v>
      </c>
    </row>
    <row r="13" spans="1:8" ht="11.25">
      <c r="A13" s="195" t="s">
        <v>106</v>
      </c>
      <c r="B13" s="27">
        <v>2286.476</v>
      </c>
      <c r="C13" s="26">
        <f t="shared" si="1"/>
        <v>0.053679902151064184</v>
      </c>
      <c r="D13" s="25">
        <f>+'[1]Prestaciones_comparadas'!D14</f>
        <v>2631.314</v>
      </c>
      <c r="E13" s="26">
        <f t="shared" si="1"/>
        <v>0.06335136597390788</v>
      </c>
      <c r="F13" s="27">
        <f>(+'[1]CORREGIDO AMB HOSP SEX'!X55+'[1]CORREGIDO AMB HOSP SEX'!X118+'[1]CORREGIDO AMB HOSP SEX'!X181+'[1]CORREGIDO AMB HOSP SEX'!X62+'[1]CORREGIDO AMB HOSP SEX'!X188+'[1]CORREGIDO AMB HOSP SEX'!X125)/1000</f>
        <v>5159.317</v>
      </c>
      <c r="G13" s="26">
        <f t="shared" si="0"/>
        <v>0.10956385477129871</v>
      </c>
      <c r="H13" s="194">
        <f>+F13/D13-1</f>
        <v>0.9607378670884585</v>
      </c>
    </row>
    <row r="14" spans="1:8" ht="11.25">
      <c r="A14" s="195" t="s">
        <v>91</v>
      </c>
      <c r="B14" s="27">
        <v>1768.204</v>
      </c>
      <c r="C14" s="26">
        <f t="shared" si="1"/>
        <v>0.04151236125072832</v>
      </c>
      <c r="D14" s="25">
        <f>+'[1]Prestaciones_comparadas'!D15</f>
        <v>2830.913</v>
      </c>
      <c r="E14" s="26">
        <f t="shared" si="1"/>
        <v>0.06815690012795642</v>
      </c>
      <c r="F14" s="27">
        <f>(+'[1]CORREGIDO AMB HOSP SEX'!X65+'[1]CORREGIDO AMB HOSP SEX'!X128+'[1]CORREGIDO AMB HOSP SEX'!X191)/1000</f>
        <v>2241.807</v>
      </c>
      <c r="G14" s="26">
        <f t="shared" si="0"/>
        <v>0.04760727370953961</v>
      </c>
      <c r="H14" s="194">
        <v>0</v>
      </c>
    </row>
    <row r="15" spans="1:8" ht="11.25">
      <c r="A15" s="195" t="s">
        <v>81</v>
      </c>
      <c r="B15" s="25">
        <f aca="true" t="shared" si="2" ref="B15:G15">SUM(B9:B14)</f>
        <v>42594.638</v>
      </c>
      <c r="C15" s="26">
        <f t="shared" si="2"/>
        <v>1</v>
      </c>
      <c r="D15" s="25">
        <f t="shared" si="2"/>
        <v>41535.237</v>
      </c>
      <c r="E15" s="26">
        <f t="shared" si="2"/>
        <v>1</v>
      </c>
      <c r="F15" s="25">
        <f t="shared" si="2"/>
        <v>47089.590000000004</v>
      </c>
      <c r="G15" s="26">
        <f t="shared" si="2"/>
        <v>1</v>
      </c>
      <c r="H15" s="194">
        <f>+F15/D15-1</f>
        <v>0.13372628643000173</v>
      </c>
    </row>
    <row r="16" spans="1:8" ht="11.25">
      <c r="A16" s="195"/>
      <c r="B16" s="25"/>
      <c r="C16" s="28"/>
      <c r="D16" s="25"/>
      <c r="E16" s="28"/>
      <c r="F16" s="25"/>
      <c r="G16" s="28"/>
      <c r="H16" s="194"/>
    </row>
    <row r="17" spans="1:8" ht="11.25">
      <c r="A17" s="195"/>
      <c r="B17" s="25"/>
      <c r="C17" s="28"/>
      <c r="D17" s="25"/>
      <c r="E17" s="28"/>
      <c r="F17" s="25"/>
      <c r="G17" s="28"/>
      <c r="H17" s="194"/>
    </row>
    <row r="18" spans="1:8" ht="12" thickBot="1">
      <c r="A18" s="196" t="s">
        <v>86</v>
      </c>
      <c r="B18" s="29">
        <v>15.932703906070499</v>
      </c>
      <c r="C18" s="31"/>
      <c r="D18" s="29">
        <v>15.63312996454196</v>
      </c>
      <c r="E18" s="31"/>
      <c r="F18" s="29">
        <v>17.195492093178665</v>
      </c>
      <c r="G18" s="31"/>
      <c r="H18" s="197">
        <v>0.09993917610743042</v>
      </c>
    </row>
    <row r="19" spans="1:8" ht="11.25">
      <c r="A19" s="147" t="s">
        <v>26</v>
      </c>
      <c r="B19" s="147"/>
      <c r="C19" s="147"/>
      <c r="D19" s="147"/>
      <c r="E19" s="147"/>
      <c r="F19" s="147"/>
      <c r="G19" s="147"/>
      <c r="H19" s="147"/>
    </row>
  </sheetData>
  <mergeCells count="14">
    <mergeCell ref="A19:H19"/>
    <mergeCell ref="A4:A6"/>
    <mergeCell ref="A1:H1"/>
    <mergeCell ref="A2:H2"/>
    <mergeCell ref="F4:G4"/>
    <mergeCell ref="D4:E4"/>
    <mergeCell ref="B4:C4"/>
    <mergeCell ref="H4:H6"/>
    <mergeCell ref="G5:G6"/>
    <mergeCell ref="F5:F6"/>
    <mergeCell ref="D5:D6"/>
    <mergeCell ref="E5:E6"/>
    <mergeCell ref="B5:B6"/>
    <mergeCell ref="C5:C6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0"/>
  <sheetViews>
    <sheetView showGridLines="0" zoomScale="75" zoomScaleNormal="75" workbookViewId="0" topLeftCell="A1">
      <selection activeCell="G35" sqref="G35"/>
    </sheetView>
  </sheetViews>
  <sheetFormatPr defaultColWidth="17.69921875" defaultRowHeight="15"/>
  <cols>
    <col min="1" max="1" width="29" style="17" bestFit="1" customWidth="1"/>
    <col min="2" max="2" width="9.796875" style="17" hidden="1" customWidth="1"/>
    <col min="3" max="3" width="8.796875" style="17" hidden="1" customWidth="1"/>
    <col min="4" max="4" width="9.796875" style="17" customWidth="1"/>
    <col min="5" max="5" width="8.796875" style="17" customWidth="1"/>
    <col min="6" max="6" width="1.796875" style="17" customWidth="1"/>
    <col min="7" max="7" width="9.796875" style="17" customWidth="1"/>
    <col min="8" max="8" width="8.796875" style="17" customWidth="1"/>
    <col min="9" max="9" width="8.796875" style="30" hidden="1" customWidth="1"/>
    <col min="10" max="10" width="5.09765625" style="17" hidden="1" customWidth="1"/>
    <col min="11" max="11" width="6.296875" style="17" customWidth="1"/>
    <col min="12" max="12" width="17.69921875" style="17" customWidth="1"/>
    <col min="13" max="13" width="9.796875" style="17" customWidth="1"/>
    <col min="14" max="16384" width="17.69921875" style="17" customWidth="1"/>
  </cols>
  <sheetData>
    <row r="1" spans="1:11" ht="11.25">
      <c r="A1" s="148" t="s">
        <v>161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1.25">
      <c r="A2" s="149" t="s">
        <v>162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1.25">
      <c r="A3" s="149" t="s">
        <v>164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" thickBot="1">
      <c r="A4" s="56"/>
      <c r="B4" s="56"/>
      <c r="C4" s="56"/>
      <c r="D4" s="56"/>
      <c r="E4" s="56"/>
      <c r="F4" s="56"/>
      <c r="G4" s="56"/>
      <c r="H4" s="56"/>
      <c r="I4" s="58"/>
      <c r="J4" s="56"/>
      <c r="K4" s="56"/>
    </row>
    <row r="5" spans="1:11" ht="11.25">
      <c r="A5" s="158" t="s">
        <v>23</v>
      </c>
      <c r="B5" s="151">
        <v>1999</v>
      </c>
      <c r="C5" s="151"/>
      <c r="D5" s="150" t="s">
        <v>204</v>
      </c>
      <c r="E5" s="151"/>
      <c r="F5" s="98"/>
      <c r="G5" s="150" t="s">
        <v>209</v>
      </c>
      <c r="H5" s="151"/>
      <c r="I5" s="152" t="s">
        <v>21</v>
      </c>
      <c r="J5" s="69"/>
      <c r="K5" s="152" t="s">
        <v>206</v>
      </c>
    </row>
    <row r="6" spans="1:11" ht="11.25">
      <c r="A6" s="159"/>
      <c r="B6" s="155" t="s">
        <v>12</v>
      </c>
      <c r="C6" s="155" t="s">
        <v>22</v>
      </c>
      <c r="D6" s="155" t="s">
        <v>12</v>
      </c>
      <c r="E6" s="155" t="s">
        <v>22</v>
      </c>
      <c r="F6" s="89"/>
      <c r="G6" s="155" t="s">
        <v>12</v>
      </c>
      <c r="H6" s="155" t="s">
        <v>22</v>
      </c>
      <c r="I6" s="153"/>
      <c r="J6" s="69"/>
      <c r="K6" s="153"/>
    </row>
    <row r="7" spans="1:11" ht="12" thickBot="1">
      <c r="A7" s="156"/>
      <c r="B7" s="156" t="s">
        <v>12</v>
      </c>
      <c r="C7" s="156"/>
      <c r="D7" s="156" t="s">
        <v>12</v>
      </c>
      <c r="E7" s="156"/>
      <c r="F7" s="96"/>
      <c r="G7" s="156" t="s">
        <v>12</v>
      </c>
      <c r="H7" s="156"/>
      <c r="I7" s="154"/>
      <c r="J7" s="97"/>
      <c r="K7" s="154"/>
    </row>
    <row r="8" spans="1:11" ht="11.25">
      <c r="A8" s="94" t="s">
        <v>13</v>
      </c>
      <c r="B8" s="95">
        <v>26</v>
      </c>
      <c r="C8" s="95"/>
      <c r="D8" s="95">
        <v>15</v>
      </c>
      <c r="E8" s="95"/>
      <c r="F8" s="95"/>
      <c r="G8" s="95">
        <v>15</v>
      </c>
      <c r="H8" s="95"/>
      <c r="I8" s="61">
        <f>+G8/B8-1</f>
        <v>-0.42307692307692313</v>
      </c>
      <c r="J8" s="56"/>
      <c r="K8" s="61">
        <f>+G8/D8-1</f>
        <v>0</v>
      </c>
    </row>
    <row r="9" spans="1:11" ht="11.25">
      <c r="A9" s="90" t="s">
        <v>108</v>
      </c>
      <c r="B9" s="87"/>
      <c r="C9" s="87"/>
      <c r="D9" s="87"/>
      <c r="E9" s="87"/>
      <c r="F9" s="87"/>
      <c r="G9" s="87"/>
      <c r="H9" s="87"/>
      <c r="I9" s="59"/>
      <c r="J9" s="56"/>
      <c r="K9" s="59"/>
    </row>
    <row r="10" spans="1:11" ht="11.25">
      <c r="A10" s="91" t="s">
        <v>110</v>
      </c>
      <c r="B10" s="92">
        <f>+'[1]Prestaciones_comparadas carga'!B9</f>
        <v>12168.538</v>
      </c>
      <c r="C10" s="88">
        <f>+B10/B$16</f>
        <v>0.2980553726539036</v>
      </c>
      <c r="D10" s="92">
        <v>11253.315</v>
      </c>
      <c r="E10" s="88">
        <f aca="true" t="shared" si="0" ref="E10:E15">+D10/D$16</f>
        <v>0.2709341709065004</v>
      </c>
      <c r="F10" s="88"/>
      <c r="G10" s="92">
        <f>+'[1]Tasas_por_cotizante'!C31/1000</f>
        <v>10780.011</v>
      </c>
      <c r="H10" s="88">
        <f aca="true" t="shared" si="1" ref="H10:H15">+G10/G$16</f>
        <v>0.247760760982381</v>
      </c>
      <c r="I10" s="59">
        <f>+G10/B10-1</f>
        <v>-0.11410795610779212</v>
      </c>
      <c r="J10" s="60"/>
      <c r="K10" s="59">
        <f>+G10/D10-1</f>
        <v>-0.042059073259746116</v>
      </c>
    </row>
    <row r="11" spans="1:11" ht="11.25">
      <c r="A11" s="91" t="s">
        <v>111</v>
      </c>
      <c r="B11" s="92">
        <f>+'[1]Prestaciones_comparadas carga'!B10</f>
        <v>17396.857</v>
      </c>
      <c r="C11" s="88">
        <f>+B11/B$16</f>
        <v>0.4261174757511273</v>
      </c>
      <c r="D11" s="92">
        <v>17027.705</v>
      </c>
      <c r="E11" s="88">
        <f t="shared" si="0"/>
        <v>0.40995805561432097</v>
      </c>
      <c r="F11" s="88"/>
      <c r="G11" s="92">
        <f>+'[1]Tasas_por_cotizante'!C32/1000</f>
        <v>18353.436</v>
      </c>
      <c r="H11" s="88">
        <f t="shared" si="1"/>
        <v>0.421823435059707</v>
      </c>
      <c r="I11" s="59">
        <f>+G11/B11-1</f>
        <v>0.05498573679142171</v>
      </c>
      <c r="J11" s="60"/>
      <c r="K11" s="59">
        <f aca="true" t="shared" si="2" ref="K11:K16">+G11/D11-1</f>
        <v>0.07785729198385805</v>
      </c>
    </row>
    <row r="12" spans="1:11" ht="11.25">
      <c r="A12" s="91" t="s">
        <v>112</v>
      </c>
      <c r="B12" s="92">
        <f>+'[1]Prestaciones_comparadas carga'!B11</f>
        <v>8658.748</v>
      </c>
      <c r="C12" s="88">
        <f>+B12/B$16</f>
        <v>0.21208680630789353</v>
      </c>
      <c r="D12" s="92">
        <v>7499.988</v>
      </c>
      <c r="E12" s="88">
        <f t="shared" si="0"/>
        <v>0.18056928385890755</v>
      </c>
      <c r="F12" s="88"/>
      <c r="G12" s="92">
        <f>+'[1]Tasas_por_cotizante'!C33/1000</f>
        <v>10246.453</v>
      </c>
      <c r="H12" s="88">
        <f t="shared" si="1"/>
        <v>0.23549781096236364</v>
      </c>
      <c r="I12" s="59">
        <f>+G12/B12-1</f>
        <v>0.18336426929158822</v>
      </c>
      <c r="J12" s="60"/>
      <c r="K12" s="59">
        <f t="shared" si="2"/>
        <v>0.36619591924680406</v>
      </c>
    </row>
    <row r="13" spans="1:11" ht="11.25">
      <c r="A13" s="91" t="s">
        <v>113</v>
      </c>
      <c r="B13" s="92">
        <f>+'[1]Prestaciones_comparadas carga'!B12</f>
        <v>315.815</v>
      </c>
      <c r="C13" s="88">
        <f>+B13/B$16</f>
        <v>0.007735551922070882</v>
      </c>
      <c r="D13" s="92">
        <v>292.002</v>
      </c>
      <c r="E13" s="88">
        <f t="shared" si="0"/>
        <v>0.007030223518406793</v>
      </c>
      <c r="F13" s="88"/>
      <c r="G13" s="92">
        <f>+'[1]Tasas_por_cotizante'!C34/1000</f>
        <v>308.566</v>
      </c>
      <c r="H13" s="88">
        <f t="shared" si="1"/>
        <v>0.007091880237718623</v>
      </c>
      <c r="I13" s="59">
        <f>+G13/B13-1</f>
        <v>-0.02295331127400546</v>
      </c>
      <c r="J13" s="60"/>
      <c r="K13" s="59">
        <f t="shared" si="2"/>
        <v>0.056725638865487094</v>
      </c>
    </row>
    <row r="14" spans="1:11" ht="11.25">
      <c r="A14" s="91" t="s">
        <v>114</v>
      </c>
      <c r="B14" s="92">
        <f>+'[1]Prestaciones_comparadas carga'!B13</f>
        <v>2286.476</v>
      </c>
      <c r="C14" s="88">
        <f>+B14/B$16</f>
        <v>0.05600479336500464</v>
      </c>
      <c r="D14" s="92">
        <v>2631.314</v>
      </c>
      <c r="E14" s="88">
        <f t="shared" si="0"/>
        <v>0.06335136597390788</v>
      </c>
      <c r="F14" s="88"/>
      <c r="G14" s="92">
        <f>+'[1]Tasas_por_cotizante'!C35/1000</f>
        <v>1579.486</v>
      </c>
      <c r="H14" s="88">
        <f t="shared" si="1"/>
        <v>0.036301878849754145</v>
      </c>
      <c r="I14" s="59">
        <f>+G14/B14-1</f>
        <v>-0.3092050824062881</v>
      </c>
      <c r="J14" s="56"/>
      <c r="K14" s="59">
        <f t="shared" si="2"/>
        <v>-0.39973488530825274</v>
      </c>
    </row>
    <row r="15" spans="1:11" ht="11.25">
      <c r="A15" s="91" t="s">
        <v>19</v>
      </c>
      <c r="B15" s="92"/>
      <c r="C15" s="88"/>
      <c r="D15" s="92">
        <v>2830.913</v>
      </c>
      <c r="E15" s="88">
        <f t="shared" si="0"/>
        <v>0.06815690012795642</v>
      </c>
      <c r="F15" s="88"/>
      <c r="G15" s="92">
        <f>+'[1]Tasas_por_cotizante'!C37/1000</f>
        <v>2241.807</v>
      </c>
      <c r="H15" s="88">
        <f t="shared" si="1"/>
        <v>0.05152423390807565</v>
      </c>
      <c r="I15" s="59"/>
      <c r="J15" s="56"/>
      <c r="K15" s="59">
        <f t="shared" si="2"/>
        <v>-0.20809752895973854</v>
      </c>
    </row>
    <row r="16" spans="1:11" ht="11.25">
      <c r="A16" s="99" t="s">
        <v>115</v>
      </c>
      <c r="B16" s="118">
        <f>SUM(B10:B15)</f>
        <v>40826.434</v>
      </c>
      <c r="C16" s="104">
        <f>SUM(C10:C14)</f>
        <v>1</v>
      </c>
      <c r="D16" s="118">
        <f>SUM(D10:D15)</f>
        <v>41535.237</v>
      </c>
      <c r="E16" s="104">
        <f>SUM(E10:E15)</f>
        <v>1</v>
      </c>
      <c r="F16" s="104"/>
      <c r="G16" s="118">
        <f>SUM(G10:G15)</f>
        <v>43509.759</v>
      </c>
      <c r="H16" s="104">
        <f>SUM(H10:H15)</f>
        <v>1</v>
      </c>
      <c r="I16" s="102">
        <f>+G16/B16-1</f>
        <v>0.06572518677482342</v>
      </c>
      <c r="J16" s="103"/>
      <c r="K16" s="102">
        <f t="shared" si="2"/>
        <v>0.04753847919538767</v>
      </c>
    </row>
    <row r="17" spans="1:11" ht="11.25">
      <c r="A17" s="91"/>
      <c r="B17" s="92"/>
      <c r="C17" s="58"/>
      <c r="D17" s="92"/>
      <c r="E17" s="58"/>
      <c r="F17" s="58"/>
      <c r="G17" s="92"/>
      <c r="H17" s="58"/>
      <c r="I17" s="59"/>
      <c r="J17" s="60"/>
      <c r="K17" s="59"/>
    </row>
    <row r="18" spans="1:11" ht="11.25">
      <c r="A18" s="91"/>
      <c r="B18" s="92">
        <v>424.537</v>
      </c>
      <c r="C18" s="58"/>
      <c r="D18" s="92"/>
      <c r="E18" s="58"/>
      <c r="F18" s="58"/>
      <c r="G18" s="92"/>
      <c r="H18" s="58"/>
      <c r="I18" s="59">
        <f>+G18/B18-1</f>
        <v>-1</v>
      </c>
      <c r="J18" s="60"/>
      <c r="K18" s="59"/>
    </row>
    <row r="19" spans="1:11" ht="11.25">
      <c r="A19" s="99" t="s">
        <v>86</v>
      </c>
      <c r="B19" s="100" t="e">
        <f>+B16*1000/B72</f>
        <v>#DIV/0!</v>
      </c>
      <c r="C19" s="101"/>
      <c r="D19" s="100">
        <v>15.63312996454196</v>
      </c>
      <c r="E19" s="101"/>
      <c r="F19" s="101"/>
      <c r="G19" s="100">
        <v>15.888261436563987</v>
      </c>
      <c r="H19" s="101"/>
      <c r="I19" s="102">
        <v>0.3456573747959262</v>
      </c>
      <c r="J19" s="103"/>
      <c r="K19" s="102">
        <v>0.01631992266428406</v>
      </c>
    </row>
    <row r="20" spans="1:11" ht="11.25">
      <c r="A20" s="90" t="s">
        <v>109</v>
      </c>
      <c r="B20" s="92"/>
      <c r="C20" s="88"/>
      <c r="D20" s="92"/>
      <c r="E20" s="88"/>
      <c r="F20" s="88"/>
      <c r="G20" s="92"/>
      <c r="H20" s="88"/>
      <c r="I20" s="59"/>
      <c r="J20" s="60"/>
      <c r="K20" s="59"/>
    </row>
    <row r="21" spans="1:11" ht="11.25">
      <c r="A21" s="91" t="s">
        <v>83</v>
      </c>
      <c r="B21" s="93" t="e">
        <f>+B10*1000000/$B$72</f>
        <v>#DIV/0!</v>
      </c>
      <c r="C21" s="88"/>
      <c r="D21" s="93">
        <v>4235.549105616745</v>
      </c>
      <c r="E21" s="88"/>
      <c r="F21" s="88"/>
      <c r="G21" s="93">
        <v>3936.487744210111</v>
      </c>
      <c r="H21" s="88"/>
      <c r="I21" s="59">
        <v>0.11858777190415215</v>
      </c>
      <c r="J21" s="60"/>
      <c r="K21" s="59">
        <v>-0.07060745937523183</v>
      </c>
    </row>
    <row r="22" spans="1:11" ht="11.25">
      <c r="A22" s="91" t="s">
        <v>82</v>
      </c>
      <c r="B22" s="93" t="e">
        <f>+B11*1000000/$B$72</f>
        <v>#DIV/0!</v>
      </c>
      <c r="C22" s="88"/>
      <c r="D22" s="93">
        <v>6408.9275634296</v>
      </c>
      <c r="E22" s="88"/>
      <c r="F22" s="88"/>
      <c r="G22" s="93">
        <v>6702.041016298095</v>
      </c>
      <c r="H22" s="88"/>
      <c r="I22" s="59">
        <v>0.3320970120957154</v>
      </c>
      <c r="J22" s="60"/>
      <c r="K22" s="59">
        <v>0.0457351795550085</v>
      </c>
    </row>
    <row r="23" spans="1:11" ht="11.25">
      <c r="A23" s="91" t="s">
        <v>84</v>
      </c>
      <c r="B23" s="93" t="e">
        <f>+B12*1000000/$B$72</f>
        <v>#DIV/0!</v>
      </c>
      <c r="C23" s="88"/>
      <c r="D23" s="93">
        <v>2822.8630821705706</v>
      </c>
      <c r="E23" s="88"/>
      <c r="F23" s="88"/>
      <c r="G23" s="93">
        <v>3741.650788308558</v>
      </c>
      <c r="H23" s="88"/>
      <c r="I23" s="59">
        <v>0.49419651126128095</v>
      </c>
      <c r="J23" s="60"/>
      <c r="K23" s="59">
        <v>0.3254807900323342</v>
      </c>
    </row>
    <row r="24" spans="1:11" ht="11.25">
      <c r="A24" s="91" t="s">
        <v>85</v>
      </c>
      <c r="B24" s="93" t="e">
        <f>+B13*1000000/$B$72</f>
        <v>#DIV/0!</v>
      </c>
      <c r="C24" s="88"/>
      <c r="D24" s="93">
        <v>109.90439794303283</v>
      </c>
      <c r="E24" s="88"/>
      <c r="F24" s="88"/>
      <c r="G24" s="93">
        <v>112.67764729367504</v>
      </c>
      <c r="H24" s="88"/>
      <c r="I24" s="59">
        <v>0.23368584933507042</v>
      </c>
      <c r="J24" s="60"/>
      <c r="K24" s="59">
        <v>0.025233288226369943</v>
      </c>
    </row>
    <row r="25" spans="1:11" ht="11.25">
      <c r="A25" s="91" t="s">
        <v>106</v>
      </c>
      <c r="B25" s="93" t="e">
        <f>+B14*1000000/$B$72</f>
        <v>#DIV/0!</v>
      </c>
      <c r="C25" s="88"/>
      <c r="D25" s="93">
        <v>990.3801377013634</v>
      </c>
      <c r="E25" s="88"/>
      <c r="F25" s="88"/>
      <c r="G25" s="93">
        <v>576.7737418033665</v>
      </c>
      <c r="H25" s="88"/>
      <c r="I25" s="59">
        <v>-0.1277551784764831</v>
      </c>
      <c r="J25" s="60"/>
      <c r="K25" s="59">
        <v>-0.4176238801173481</v>
      </c>
    </row>
    <row r="26" spans="1:11" ht="11.25">
      <c r="A26" s="91" t="s">
        <v>91</v>
      </c>
      <c r="B26" s="93"/>
      <c r="C26" s="88"/>
      <c r="D26" s="93">
        <v>1065.5056776806491</v>
      </c>
      <c r="E26" s="88"/>
      <c r="F26" s="88"/>
      <c r="G26" s="93">
        <v>818.630498650181</v>
      </c>
      <c r="H26" s="88"/>
      <c r="I26" s="59">
        <v>0</v>
      </c>
      <c r="J26" s="60"/>
      <c r="K26" s="59">
        <v>-0.2316976663773921</v>
      </c>
    </row>
    <row r="27" spans="1:11" ht="12" thickBot="1">
      <c r="A27" s="105" t="s">
        <v>81</v>
      </c>
      <c r="B27" s="106" t="e">
        <f>+B16*1000000/$B$72</f>
        <v>#DIV/0!</v>
      </c>
      <c r="C27" s="107"/>
      <c r="D27" s="106">
        <v>15633.12996454196</v>
      </c>
      <c r="E27" s="107"/>
      <c r="F27" s="107"/>
      <c r="G27" s="106">
        <v>15888.261436563987</v>
      </c>
      <c r="H27" s="107"/>
      <c r="I27" s="108">
        <v>0.3456573747959264</v>
      </c>
      <c r="J27" s="109"/>
      <c r="K27" s="108">
        <v>0.01631992266428406</v>
      </c>
    </row>
    <row r="28" spans="1:11" ht="11.25">
      <c r="A28" s="157" t="str">
        <f>+'[1]Prestaciones_comparadas carga'!A19</f>
        <v>Fuente: Superintendencia de Isapres, Archivo Maestro de Prestaciones.</v>
      </c>
      <c r="B28" s="157"/>
      <c r="C28" s="157"/>
      <c r="D28" s="157"/>
      <c r="E28" s="157"/>
      <c r="F28" s="157"/>
      <c r="G28" s="157"/>
      <c r="H28" s="157"/>
      <c r="I28" s="157"/>
      <c r="J28" s="56"/>
      <c r="K28" s="56"/>
    </row>
    <row r="29" spans="1:11" ht="11.25">
      <c r="A29" s="62" t="s">
        <v>165</v>
      </c>
      <c r="B29" s="56"/>
      <c r="C29" s="56"/>
      <c r="D29" s="56"/>
      <c r="E29" s="56"/>
      <c r="F29" s="56"/>
      <c r="G29" s="63"/>
      <c r="H29" s="56"/>
      <c r="I29" s="63"/>
      <c r="J29" s="56"/>
      <c r="K29" s="56"/>
    </row>
    <row r="30" spans="1:11" ht="11.25">
      <c r="A30" s="56" t="s">
        <v>153</v>
      </c>
      <c r="B30" s="56"/>
      <c r="C30" s="56"/>
      <c r="D30" s="56"/>
      <c r="E30" s="56"/>
      <c r="F30" s="56"/>
      <c r="G30" s="56"/>
      <c r="H30" s="56"/>
      <c r="I30" s="63"/>
      <c r="J30" s="56"/>
      <c r="K30" s="56"/>
    </row>
  </sheetData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="75" zoomScaleNormal="75" workbookViewId="0" topLeftCell="A19">
      <selection activeCell="A48" sqref="A48:I48"/>
    </sheetView>
  </sheetViews>
  <sheetFormatPr defaultColWidth="11.19921875" defaultRowHeight="15"/>
  <cols>
    <col min="1" max="1" width="8.796875" style="2" customWidth="1"/>
    <col min="2" max="2" width="28.796875" style="2" customWidth="1"/>
    <col min="3" max="3" width="11.8984375" style="2" customWidth="1"/>
    <col min="4" max="4" width="14.19921875" style="2" bestFit="1" customWidth="1"/>
    <col min="5" max="5" width="13.296875" style="2" bestFit="1" customWidth="1"/>
    <col min="6" max="6" width="12.09765625" style="2" customWidth="1"/>
    <col min="7" max="8" width="10.69921875" style="2" customWidth="1"/>
    <col min="9" max="9" width="9.796875" style="2" customWidth="1"/>
    <col min="10" max="16384" width="8.8984375" style="2" customWidth="1"/>
  </cols>
  <sheetData>
    <row r="1" spans="1:10" ht="11.25">
      <c r="A1" s="148" t="s">
        <v>174</v>
      </c>
      <c r="B1" s="148"/>
      <c r="C1" s="148"/>
      <c r="D1" s="148"/>
      <c r="E1" s="148"/>
      <c r="F1" s="148"/>
      <c r="G1" s="148"/>
      <c r="H1" s="148"/>
      <c r="I1" s="148"/>
      <c r="J1" s="35"/>
    </row>
    <row r="2" spans="1:10" ht="11.25">
      <c r="A2" s="161" t="s">
        <v>27</v>
      </c>
      <c r="B2" s="161"/>
      <c r="C2" s="161"/>
      <c r="D2" s="161"/>
      <c r="E2" s="161"/>
      <c r="F2" s="161"/>
      <c r="G2" s="161"/>
      <c r="H2" s="161"/>
      <c r="I2" s="161"/>
      <c r="J2" s="35"/>
    </row>
    <row r="3" spans="1:10" ht="11.25">
      <c r="A3" s="161" t="s">
        <v>207</v>
      </c>
      <c r="B3" s="161"/>
      <c r="C3" s="161"/>
      <c r="D3" s="161"/>
      <c r="E3" s="161"/>
      <c r="F3" s="161"/>
      <c r="G3" s="161"/>
      <c r="H3" s="161"/>
      <c r="I3" s="161"/>
      <c r="J3" s="35"/>
    </row>
    <row r="4" spans="2:10" ht="12" thickBot="1">
      <c r="B4" s="50">
        <v>1000000</v>
      </c>
      <c r="J4" s="35"/>
    </row>
    <row r="5" spans="1:10" ht="11.25">
      <c r="A5" s="162" t="s">
        <v>15</v>
      </c>
      <c r="B5" s="162"/>
      <c r="C5" s="162" t="s">
        <v>80</v>
      </c>
      <c r="D5" s="162" t="s">
        <v>192</v>
      </c>
      <c r="E5" s="162" t="s">
        <v>193</v>
      </c>
      <c r="F5" s="162" t="s">
        <v>107</v>
      </c>
      <c r="G5" s="162" t="s">
        <v>100</v>
      </c>
      <c r="H5" s="162" t="s">
        <v>104</v>
      </c>
      <c r="I5" s="162" t="s">
        <v>105</v>
      </c>
      <c r="J5" s="35"/>
    </row>
    <row r="6" spans="1:10" ht="11.25">
      <c r="A6" s="163"/>
      <c r="B6" s="163"/>
      <c r="C6" s="163"/>
      <c r="D6" s="163"/>
      <c r="E6" s="163"/>
      <c r="F6" s="163"/>
      <c r="G6" s="163"/>
      <c r="H6" s="163"/>
      <c r="I6" s="163"/>
      <c r="J6" s="35"/>
    </row>
    <row r="7" spans="1:10" ht="11.25">
      <c r="A7" s="164" t="s">
        <v>2</v>
      </c>
      <c r="B7" s="72" t="s">
        <v>28</v>
      </c>
      <c r="C7" s="4">
        <v>4583875</v>
      </c>
      <c r="D7" s="66">
        <v>78733407857</v>
      </c>
      <c r="E7" s="66">
        <v>50247142890</v>
      </c>
      <c r="F7" s="10">
        <v>0.638193420780943</v>
      </c>
      <c r="G7" s="9">
        <v>3188.5711463541206</v>
      </c>
      <c r="H7" s="4">
        <v>17176.168167107524</v>
      </c>
      <c r="I7" s="4">
        <v>10961.717518475089</v>
      </c>
      <c r="J7" s="35"/>
    </row>
    <row r="8" spans="1:10" ht="11.25">
      <c r="A8" s="165"/>
      <c r="B8" s="76" t="s">
        <v>29</v>
      </c>
      <c r="C8" s="4">
        <v>6998795</v>
      </c>
      <c r="D8" s="66">
        <v>58896953096</v>
      </c>
      <c r="E8" s="66">
        <v>41364016471</v>
      </c>
      <c r="F8" s="10">
        <v>0.7023116527535488</v>
      </c>
      <c r="G8" s="9">
        <v>4868.404089607044</v>
      </c>
      <c r="H8" s="4">
        <v>8415.299075912353</v>
      </c>
      <c r="I8" s="4">
        <v>5910.1626024194165</v>
      </c>
      <c r="J8" s="35"/>
    </row>
    <row r="9" spans="1:10" ht="11.25">
      <c r="A9" s="165"/>
      <c r="B9" s="76" t="s">
        <v>30</v>
      </c>
      <c r="C9" s="4">
        <v>5011338</v>
      </c>
      <c r="D9" s="66">
        <v>51145818501</v>
      </c>
      <c r="E9" s="66">
        <v>26565293469</v>
      </c>
      <c r="F9" s="10">
        <v>0.5194030371902367</v>
      </c>
      <c r="G9" s="9">
        <v>3485.916991939781</v>
      </c>
      <c r="H9" s="4">
        <v>10206.020528050592</v>
      </c>
      <c r="I9" s="4">
        <v>5301.038059895382</v>
      </c>
      <c r="J9" s="35"/>
    </row>
    <row r="10" spans="1:10" ht="11.25">
      <c r="A10" s="165"/>
      <c r="B10" s="76" t="s">
        <v>31</v>
      </c>
      <c r="C10" s="4">
        <v>142508</v>
      </c>
      <c r="D10" s="66">
        <v>52696155452</v>
      </c>
      <c r="E10" s="66">
        <v>35633439568</v>
      </c>
      <c r="F10" s="10">
        <v>0.6762056788081604</v>
      </c>
      <c r="G10" s="9">
        <v>99.12942585141022</v>
      </c>
      <c r="H10" s="4">
        <v>369776.82271872455</v>
      </c>
      <c r="I10" s="4">
        <v>250045.18741403992</v>
      </c>
      <c r="J10" s="35"/>
    </row>
    <row r="11" spans="1:10" ht="11.25">
      <c r="A11" s="165"/>
      <c r="B11" s="76" t="s">
        <v>32</v>
      </c>
      <c r="C11" s="36">
        <v>704360</v>
      </c>
      <c r="D11" s="66">
        <v>91459058524</v>
      </c>
      <c r="E11" s="66">
        <v>68021883967</v>
      </c>
      <c r="F11" s="10">
        <v>0.7437413533963966</v>
      </c>
      <c r="G11" s="9">
        <v>489.95707183245355</v>
      </c>
      <c r="H11" s="4">
        <v>129847.03635072974</v>
      </c>
      <c r="I11" s="4">
        <v>96572.61055000284</v>
      </c>
      <c r="J11" s="35"/>
    </row>
    <row r="12" spans="1:10" ht="11.25">
      <c r="A12" s="165"/>
      <c r="B12" s="76" t="s">
        <v>215</v>
      </c>
      <c r="C12" s="36">
        <v>1618713</v>
      </c>
      <c r="D12" s="66">
        <v>75018562622</v>
      </c>
      <c r="E12" s="66">
        <v>55743476627</v>
      </c>
      <c r="F12" s="10">
        <v>0.7430624458626007</v>
      </c>
      <c r="G12" s="9">
        <v>1125.9865432692463</v>
      </c>
      <c r="H12" s="4">
        <v>46344.57289340359</v>
      </c>
      <c r="I12" s="4">
        <v>34436.911686630054</v>
      </c>
      <c r="J12" s="35"/>
    </row>
    <row r="13" spans="1:9" ht="11.25">
      <c r="A13" s="165"/>
      <c r="B13" s="76" t="s">
        <v>19</v>
      </c>
      <c r="C13" s="4">
        <v>1050177</v>
      </c>
      <c r="D13" s="66">
        <v>39593669910</v>
      </c>
      <c r="E13" s="66">
        <v>24733213383</v>
      </c>
      <c r="F13" s="10">
        <v>0.6246759504542225</v>
      </c>
      <c r="G13" s="9">
        <v>730.5094665026273</v>
      </c>
      <c r="H13" s="4">
        <v>37701.901593731345</v>
      </c>
      <c r="I13" s="4">
        <v>23551.471211995693</v>
      </c>
    </row>
    <row r="14" spans="1:9" ht="11.25">
      <c r="A14" s="166"/>
      <c r="B14" s="120" t="s">
        <v>17</v>
      </c>
      <c r="C14" s="117">
        <v>20109766</v>
      </c>
      <c r="D14" s="114">
        <v>447543625962</v>
      </c>
      <c r="E14" s="114">
        <v>302308466375</v>
      </c>
      <c r="F14" s="115">
        <v>0.6754837938428563</v>
      </c>
      <c r="G14" s="116">
        <v>13988.474735356682</v>
      </c>
      <c r="H14" s="117">
        <v>22255.038967733388</v>
      </c>
      <c r="I14" s="117">
        <v>15032.918154045154</v>
      </c>
    </row>
    <row r="15" spans="1:9" ht="11.25">
      <c r="A15" s="164" t="s">
        <v>1</v>
      </c>
      <c r="B15" s="72" t="s">
        <v>28</v>
      </c>
      <c r="C15" s="4">
        <v>6193561</v>
      </c>
      <c r="D15" s="66">
        <v>103471130003</v>
      </c>
      <c r="E15" s="66">
        <v>64139184981</v>
      </c>
      <c r="F15" s="10">
        <v>0.6198751765747641</v>
      </c>
      <c r="G15" s="9">
        <v>4764.5391311215535</v>
      </c>
      <c r="H15" s="4">
        <v>16706.24217683494</v>
      </c>
      <c r="I15" s="4">
        <v>10355.784819266331</v>
      </c>
    </row>
    <row r="16" spans="1:9" ht="11.25">
      <c r="A16" s="165"/>
      <c r="B16" s="76" t="s">
        <v>29</v>
      </c>
      <c r="C16" s="4">
        <v>11352364</v>
      </c>
      <c r="D16" s="66">
        <v>89220553223</v>
      </c>
      <c r="E16" s="66">
        <v>60958324119</v>
      </c>
      <c r="F16" s="10">
        <v>0.6832318554071201</v>
      </c>
      <c r="G16" s="9">
        <v>8733.066891362758</v>
      </c>
      <c r="H16" s="4">
        <v>7859.204763254596</v>
      </c>
      <c r="I16" s="4">
        <v>5369.659052422914</v>
      </c>
    </row>
    <row r="17" spans="1:9" ht="11.25">
      <c r="A17" s="165"/>
      <c r="B17" s="76" t="s">
        <v>30</v>
      </c>
      <c r="C17" s="4">
        <v>5234300</v>
      </c>
      <c r="D17" s="66">
        <v>62828107386</v>
      </c>
      <c r="E17" s="66">
        <v>33455950670</v>
      </c>
      <c r="F17" s="10">
        <v>0.5324997371710579</v>
      </c>
      <c r="G17" s="9">
        <v>4026.6055624590676</v>
      </c>
      <c r="H17" s="4">
        <v>12003.15369504996</v>
      </c>
      <c r="I17" s="4">
        <v>6391.676187837916</v>
      </c>
    </row>
    <row r="18" spans="1:9" ht="11.25">
      <c r="A18" s="165"/>
      <c r="B18" s="76" t="s">
        <v>31</v>
      </c>
      <c r="C18" s="4">
        <v>166049</v>
      </c>
      <c r="D18" s="66">
        <v>67063358716</v>
      </c>
      <c r="E18" s="66">
        <v>44268756520</v>
      </c>
      <c r="F18" s="10">
        <v>0.6601034807616688</v>
      </c>
      <c r="G18" s="9">
        <v>127.7370091589641</v>
      </c>
      <c r="H18" s="4">
        <v>403876.92016212083</v>
      </c>
      <c r="I18" s="4">
        <v>266600.5607983186</v>
      </c>
    </row>
    <row r="19" spans="1:9" ht="11.25">
      <c r="A19" s="165"/>
      <c r="B19" s="76" t="s">
        <v>32</v>
      </c>
      <c r="C19" s="36">
        <v>874850</v>
      </c>
      <c r="D19" s="66">
        <v>109085082281</v>
      </c>
      <c r="E19" s="66">
        <v>81914151126</v>
      </c>
      <c r="F19" s="10">
        <v>0.7509198271033204</v>
      </c>
      <c r="G19" s="9">
        <v>672.9984670953739</v>
      </c>
      <c r="H19" s="4">
        <v>124690.04089958279</v>
      </c>
      <c r="I19" s="4">
        <v>93632.22395382065</v>
      </c>
    </row>
    <row r="20" spans="1:9" ht="11.25">
      <c r="A20" s="165"/>
      <c r="B20" s="76" t="s">
        <v>215</v>
      </c>
      <c r="C20" s="36">
        <v>1961025</v>
      </c>
      <c r="D20" s="66">
        <v>79471212672</v>
      </c>
      <c r="E20" s="66">
        <v>59127916109</v>
      </c>
      <c r="F20" s="10">
        <v>0.7440167844554921</v>
      </c>
      <c r="G20" s="9">
        <v>1508.5635468202613</v>
      </c>
      <c r="H20" s="4">
        <v>40525.34397674685</v>
      </c>
      <c r="I20" s="4">
        <v>30151.53611453194</v>
      </c>
    </row>
    <row r="21" spans="1:9" ht="11.25">
      <c r="A21" s="165"/>
      <c r="B21" s="76" t="s">
        <v>19</v>
      </c>
      <c r="C21" s="4">
        <v>1191439</v>
      </c>
      <c r="D21" s="66">
        <v>40849504775</v>
      </c>
      <c r="E21" s="66">
        <v>24286009039</v>
      </c>
      <c r="F21" s="10">
        <v>0.594523952561185</v>
      </c>
      <c r="G21" s="9">
        <v>916.5418307568672</v>
      </c>
      <c r="H21" s="4">
        <v>34285.85498292401</v>
      </c>
      <c r="I21" s="4">
        <v>20383.76202138758</v>
      </c>
    </row>
    <row r="22" spans="1:9" ht="11.25">
      <c r="A22" s="166"/>
      <c r="B22" s="120" t="s">
        <v>17</v>
      </c>
      <c r="C22" s="117">
        <v>26973588</v>
      </c>
      <c r="D22" s="114">
        <v>551988949056</v>
      </c>
      <c r="E22" s="114">
        <v>368150292564</v>
      </c>
      <c r="F22" s="115">
        <v>0.6669522880731633</v>
      </c>
      <c r="G22" s="116">
        <v>20750.052438774845</v>
      </c>
      <c r="H22" s="117">
        <v>20464.053542153903</v>
      </c>
      <c r="I22" s="117">
        <v>13648.547333191269</v>
      </c>
    </row>
    <row r="23" spans="1:9" ht="11.25">
      <c r="A23" s="164" t="s">
        <v>163</v>
      </c>
      <c r="B23" s="72" t="s">
        <v>28</v>
      </c>
      <c r="C23" s="4">
        <v>2575</v>
      </c>
      <c r="D23" s="66">
        <v>40762002</v>
      </c>
      <c r="E23" s="66">
        <v>27673588</v>
      </c>
      <c r="F23" s="10">
        <v>0.6789064972814632</v>
      </c>
      <c r="G23" s="9">
        <v>0.9403010758839705</v>
      </c>
      <c r="H23" s="4">
        <v>15829.903689320388</v>
      </c>
      <c r="I23" s="4">
        <v>10747.024466019417</v>
      </c>
    </row>
    <row r="24" spans="1:9" ht="11.25">
      <c r="A24" s="165"/>
      <c r="B24" s="76" t="s">
        <v>29</v>
      </c>
      <c r="C24" s="4">
        <v>2277</v>
      </c>
      <c r="D24" s="66">
        <v>18225512</v>
      </c>
      <c r="E24" s="66">
        <v>13485932</v>
      </c>
      <c r="F24" s="10">
        <v>0.7399480464526867</v>
      </c>
      <c r="G24" s="9">
        <v>0.8314817669078838</v>
      </c>
      <c r="H24" s="4">
        <v>8004.177426438296</v>
      </c>
      <c r="I24" s="4">
        <v>5922.675450153711</v>
      </c>
    </row>
    <row r="25" spans="1:9" ht="11.25">
      <c r="A25" s="165"/>
      <c r="B25" s="76" t="s">
        <v>30</v>
      </c>
      <c r="C25" s="4">
        <v>815</v>
      </c>
      <c r="D25" s="66">
        <v>6570939</v>
      </c>
      <c r="E25" s="66">
        <v>4330520</v>
      </c>
      <c r="F25" s="10">
        <v>0.6590412724878438</v>
      </c>
      <c r="G25" s="9">
        <v>0.29760985508560617</v>
      </c>
      <c r="H25" s="4">
        <v>8062.501840490798</v>
      </c>
      <c r="I25" s="4">
        <v>5313.521472392638</v>
      </c>
    </row>
    <row r="26" spans="1:9" ht="11.25">
      <c r="A26" s="165"/>
      <c r="B26" s="76" t="s">
        <v>31</v>
      </c>
      <c r="C26" s="4">
        <v>9</v>
      </c>
      <c r="D26" s="66">
        <v>2746527</v>
      </c>
      <c r="E26" s="66">
        <v>2381934</v>
      </c>
      <c r="F26" s="10">
        <v>0.8672530799806446</v>
      </c>
      <c r="G26" s="9">
        <v>0.0032864891972643625</v>
      </c>
      <c r="H26" s="4">
        <v>305169.6666666667</v>
      </c>
      <c r="I26" s="4">
        <v>264659.3333333333</v>
      </c>
    </row>
    <row r="27" spans="1:9" ht="11.25">
      <c r="A27" s="165"/>
      <c r="B27" s="76" t="s">
        <v>32</v>
      </c>
      <c r="C27" s="36">
        <v>276</v>
      </c>
      <c r="D27" s="66">
        <v>27758735</v>
      </c>
      <c r="E27" s="66">
        <v>26463768</v>
      </c>
      <c r="F27" s="10">
        <v>0.9533492070153773</v>
      </c>
      <c r="G27" s="9">
        <v>0.10078566871610713</v>
      </c>
      <c r="H27" s="4">
        <v>100575.12681159421</v>
      </c>
      <c r="I27" s="4">
        <v>95883.21739130435</v>
      </c>
    </row>
    <row r="28" spans="1:9" ht="11.25">
      <c r="A28" s="165"/>
      <c r="B28" s="76" t="s">
        <v>215</v>
      </c>
      <c r="C28" s="36">
        <v>93</v>
      </c>
      <c r="D28" s="66">
        <v>6856759</v>
      </c>
      <c r="E28" s="66">
        <v>4686322</v>
      </c>
      <c r="F28" s="10">
        <v>0.6834602178667794</v>
      </c>
      <c r="G28" s="9">
        <v>0.033960388371731744</v>
      </c>
      <c r="H28" s="4">
        <v>73728.59139784946</v>
      </c>
      <c r="I28" s="4">
        <v>50390.55913978495</v>
      </c>
    </row>
    <row r="29" spans="1:9" ht="11.25">
      <c r="A29" s="165"/>
      <c r="B29" s="76" t="s">
        <v>19</v>
      </c>
      <c r="C29" s="4">
        <v>191</v>
      </c>
      <c r="D29" s="66">
        <v>2635020</v>
      </c>
      <c r="E29" s="66">
        <v>979661</v>
      </c>
      <c r="F29" s="136">
        <v>0.37178503388968587</v>
      </c>
      <c r="G29" s="137">
        <v>0.06974660407527702</v>
      </c>
      <c r="H29" s="138">
        <v>13795.916230366493</v>
      </c>
      <c r="I29" s="138">
        <v>5129.115183246074</v>
      </c>
    </row>
    <row r="30" spans="1:9" ht="11.25">
      <c r="A30" s="166"/>
      <c r="B30" s="120" t="s">
        <v>17</v>
      </c>
      <c r="C30" s="117">
        <v>6236</v>
      </c>
      <c r="D30" s="114">
        <v>105555494</v>
      </c>
      <c r="E30" s="114">
        <v>80001725</v>
      </c>
      <c r="F30" s="115">
        <v>0.7579115209294554</v>
      </c>
      <c r="G30" s="116">
        <v>2.277171848237841</v>
      </c>
      <c r="H30" s="117">
        <v>16926.795060936496</v>
      </c>
      <c r="I30" s="117">
        <v>12829.012989095574</v>
      </c>
    </row>
    <row r="31" spans="1:9" ht="11.25">
      <c r="A31" s="164" t="s">
        <v>0</v>
      </c>
      <c r="B31" s="72" t="s">
        <v>28</v>
      </c>
      <c r="C31" s="14">
        <v>10780011</v>
      </c>
      <c r="D31" s="66">
        <v>182245299862</v>
      </c>
      <c r="E31" s="66">
        <v>114414001459</v>
      </c>
      <c r="F31" s="10">
        <v>0.6278022069465534</v>
      </c>
      <c r="G31" s="34">
        <v>3936.487744210111</v>
      </c>
      <c r="H31" s="4">
        <v>16905.85472148405</v>
      </c>
      <c r="I31" s="4">
        <v>10613.532904465497</v>
      </c>
    </row>
    <row r="32" spans="1:9" ht="11.25">
      <c r="A32" s="165"/>
      <c r="B32" s="76" t="s">
        <v>29</v>
      </c>
      <c r="C32" s="4">
        <v>18353436</v>
      </c>
      <c r="D32" s="66">
        <v>148135731831</v>
      </c>
      <c r="E32" s="66">
        <v>102335826522</v>
      </c>
      <c r="F32" s="10">
        <v>0.6908247271411153</v>
      </c>
      <c r="G32" s="9">
        <v>6702.041016298095</v>
      </c>
      <c r="H32" s="4">
        <v>8071.280594598199</v>
      </c>
      <c r="I32" s="4">
        <v>5575.84021444268</v>
      </c>
    </row>
    <row r="33" spans="1:9" ht="11.25">
      <c r="A33" s="165"/>
      <c r="B33" s="76" t="s">
        <v>30</v>
      </c>
      <c r="C33" s="4">
        <v>10246453</v>
      </c>
      <c r="D33" s="66">
        <v>113980496826</v>
      </c>
      <c r="E33" s="66">
        <v>60025574659</v>
      </c>
      <c r="F33" s="10">
        <v>0.5266302247360236</v>
      </c>
      <c r="G33" s="9">
        <v>3741.650788308558</v>
      </c>
      <c r="H33" s="4">
        <v>11123.89788212565</v>
      </c>
      <c r="I33" s="4">
        <v>5858.180841604407</v>
      </c>
    </row>
    <row r="34" spans="1:9" ht="11.25">
      <c r="A34" s="165"/>
      <c r="B34" s="76" t="s">
        <v>31</v>
      </c>
      <c r="C34" s="4">
        <v>308566</v>
      </c>
      <c r="D34" s="66">
        <v>119762260695</v>
      </c>
      <c r="E34" s="66">
        <v>79904578022</v>
      </c>
      <c r="F34" s="10">
        <v>0.6671933007802345</v>
      </c>
      <c r="G34" s="9">
        <v>112.67764729367504</v>
      </c>
      <c r="H34" s="4">
        <v>388125.265567172</v>
      </c>
      <c r="I34" s="4">
        <v>258954.5770499666</v>
      </c>
    </row>
    <row r="35" spans="1:9" ht="11.25">
      <c r="A35" s="165"/>
      <c r="B35" s="76" t="s">
        <v>32</v>
      </c>
      <c r="C35" s="36">
        <v>1579486</v>
      </c>
      <c r="D35" s="66">
        <v>200571899540</v>
      </c>
      <c r="E35" s="66">
        <v>149962498861</v>
      </c>
      <c r="F35" s="10">
        <v>0.7476745207326165</v>
      </c>
      <c r="G35" s="9">
        <v>576.7737418033666</v>
      </c>
      <c r="H35" s="4">
        <v>126985.55070446969</v>
      </c>
      <c r="I35" s="4">
        <v>94943.86076293174</v>
      </c>
    </row>
    <row r="36" spans="1:9" ht="11.25">
      <c r="A36" s="165"/>
      <c r="B36" s="76" t="s">
        <v>215</v>
      </c>
      <c r="C36" s="36">
        <v>3579831</v>
      </c>
      <c r="D36" s="66">
        <v>154496632053</v>
      </c>
      <c r="E36" s="66">
        <v>114876079058</v>
      </c>
      <c r="F36" s="10">
        <v>0.7435507009537387</v>
      </c>
      <c r="G36" s="9">
        <v>1307.2306566146756</v>
      </c>
      <c r="H36" s="4">
        <v>43157.521138009026</v>
      </c>
      <c r="I36" s="4">
        <v>32089.805093592408</v>
      </c>
    </row>
    <row r="37" spans="1:9" ht="11.25">
      <c r="A37" s="165"/>
      <c r="B37" s="76" t="s">
        <v>19</v>
      </c>
      <c r="C37" s="4">
        <v>2241807</v>
      </c>
      <c r="D37" s="66">
        <v>80445809705</v>
      </c>
      <c r="E37" s="66">
        <v>49020202083</v>
      </c>
      <c r="F37" s="10">
        <v>0.6093568112840216</v>
      </c>
      <c r="G37" s="9">
        <v>818.630498650181</v>
      </c>
      <c r="H37" s="4">
        <v>35884.3601188684</v>
      </c>
      <c r="I37" s="4">
        <v>21866.37925700116</v>
      </c>
    </row>
    <row r="38" spans="1:9" ht="12" thickBot="1">
      <c r="A38" s="170"/>
      <c r="B38" s="121" t="s">
        <v>122</v>
      </c>
      <c r="C38" s="110">
        <v>47089590</v>
      </c>
      <c r="D38" s="111">
        <v>999638130512</v>
      </c>
      <c r="E38" s="111">
        <v>670538760664</v>
      </c>
      <c r="F38" s="112">
        <v>0.6707814960205248</v>
      </c>
      <c r="G38" s="113">
        <v>17195.492093178662</v>
      </c>
      <c r="H38" s="110">
        <v>21228.43139029242</v>
      </c>
      <c r="I38" s="110">
        <v>14239.638966149418</v>
      </c>
    </row>
    <row r="39" spans="1:9" ht="11.25">
      <c r="A39" s="167" t="s">
        <v>215</v>
      </c>
      <c r="B39" s="122" t="s">
        <v>210</v>
      </c>
      <c r="C39" s="4">
        <v>1594338</v>
      </c>
      <c r="D39" s="66">
        <v>25519471904</v>
      </c>
      <c r="E39" s="66">
        <v>24486463997</v>
      </c>
      <c r="F39" s="10">
        <v>0.959520796085201</v>
      </c>
      <c r="G39" s="9">
        <v>582.1971793097855</v>
      </c>
      <c r="H39" s="4">
        <v>16006.312277572259</v>
      </c>
      <c r="I39" s="4">
        <v>15358.389498964461</v>
      </c>
    </row>
    <row r="40" spans="1:9" ht="11.25">
      <c r="A40" s="165"/>
      <c r="B40" s="48" t="s">
        <v>213</v>
      </c>
      <c r="C40" s="4">
        <v>720451</v>
      </c>
      <c r="D40" s="66">
        <v>59083690319</v>
      </c>
      <c r="E40" s="66">
        <v>43458276297</v>
      </c>
      <c r="F40" s="10">
        <v>0.7355376088115604</v>
      </c>
      <c r="G40" s="9">
        <v>263.08382540647864</v>
      </c>
      <c r="H40" s="4">
        <v>82009.31127724162</v>
      </c>
      <c r="I40" s="4">
        <v>60320.93271714523</v>
      </c>
    </row>
    <row r="41" spans="1:9" ht="11.25">
      <c r="A41" s="168"/>
      <c r="B41" s="48" t="s">
        <v>121</v>
      </c>
      <c r="C41" s="4">
        <v>289767</v>
      </c>
      <c r="D41" s="66">
        <v>40024273594</v>
      </c>
      <c r="E41" s="66">
        <v>31527528521</v>
      </c>
      <c r="F41" s="10">
        <v>0.7877101990859432</v>
      </c>
      <c r="G41" s="9">
        <v>105.81290169152251</v>
      </c>
      <c r="H41" s="4">
        <v>138125.71339731576</v>
      </c>
      <c r="I41" s="4">
        <v>108803.03319908754</v>
      </c>
    </row>
    <row r="42" spans="1:9" ht="11.25">
      <c r="A42" s="168"/>
      <c r="B42" s="48" t="s">
        <v>78</v>
      </c>
      <c r="C42" s="4">
        <v>958885</v>
      </c>
      <c r="D42" s="66">
        <v>18852491828</v>
      </c>
      <c r="E42" s="66">
        <v>7977012548</v>
      </c>
      <c r="F42" s="10">
        <v>0.4231277552473155</v>
      </c>
      <c r="G42" s="9">
        <v>350.15168821320424</v>
      </c>
      <c r="H42" s="4">
        <v>19660.847576090982</v>
      </c>
      <c r="I42" s="4">
        <v>8319.050301131001</v>
      </c>
    </row>
    <row r="43" spans="1:9" ht="11.25">
      <c r="A43" s="168"/>
      <c r="B43" s="48" t="s">
        <v>211</v>
      </c>
      <c r="C43" s="4">
        <v>15414</v>
      </c>
      <c r="D43" s="66">
        <v>10663191336</v>
      </c>
      <c r="E43" s="66">
        <v>7153761240</v>
      </c>
      <c r="F43" s="10">
        <v>0.6708836983772566</v>
      </c>
      <c r="G43" s="9">
        <v>5.628660498514765</v>
      </c>
      <c r="H43" s="4">
        <v>691786.1253405995</v>
      </c>
      <c r="I43" s="4">
        <v>464108.03425457375</v>
      </c>
    </row>
    <row r="44" spans="1:9" ht="11.25">
      <c r="A44" s="168"/>
      <c r="B44" s="48" t="s">
        <v>212</v>
      </c>
      <c r="C44" s="4">
        <v>976</v>
      </c>
      <c r="D44" s="66">
        <v>353513072</v>
      </c>
      <c r="E44" s="66">
        <v>273036455</v>
      </c>
      <c r="F44" s="10">
        <v>0.7723517929769793</v>
      </c>
      <c r="G44" s="9">
        <v>0.356401495170002</v>
      </c>
      <c r="H44" s="4">
        <v>362206.01639344264</v>
      </c>
      <c r="I44" s="4">
        <v>279750.4661885246</v>
      </c>
    </row>
    <row r="45" spans="1:9" ht="12" thickBot="1">
      <c r="A45" s="169"/>
      <c r="B45" s="120" t="s">
        <v>17</v>
      </c>
      <c r="C45" s="110">
        <v>3579831</v>
      </c>
      <c r="D45" s="111">
        <v>154496632053</v>
      </c>
      <c r="E45" s="111">
        <v>114876079058</v>
      </c>
      <c r="F45" s="112">
        <v>0.7435507009537387</v>
      </c>
      <c r="G45" s="113">
        <v>1307.2306566146756</v>
      </c>
      <c r="H45" s="110">
        <v>43157.521138009026</v>
      </c>
      <c r="I45" s="110">
        <v>32089.805093592408</v>
      </c>
    </row>
    <row r="46" spans="1:9" ht="11.25">
      <c r="A46" s="147" t="s">
        <v>26</v>
      </c>
      <c r="B46" s="147"/>
      <c r="C46" s="147"/>
      <c r="D46" s="147"/>
      <c r="E46" s="147"/>
      <c r="F46" s="147"/>
      <c r="G46" s="147"/>
      <c r="H46" s="147"/>
      <c r="I46" s="147"/>
    </row>
    <row r="47" spans="1:9" ht="11.25">
      <c r="A47" s="160" t="s">
        <v>216</v>
      </c>
      <c r="B47" s="160"/>
      <c r="C47" s="160"/>
      <c r="D47" s="160"/>
      <c r="E47" s="160"/>
      <c r="F47" s="160"/>
      <c r="G47" s="160"/>
      <c r="H47" s="160"/>
      <c r="I47" s="160"/>
    </row>
    <row r="48" spans="1:9" ht="11.25">
      <c r="A48" s="160" t="s">
        <v>20</v>
      </c>
      <c r="B48" s="160"/>
      <c r="C48" s="160"/>
      <c r="D48" s="160"/>
      <c r="E48" s="160"/>
      <c r="F48" s="160"/>
      <c r="G48" s="160"/>
      <c r="H48" s="160"/>
      <c r="I48" s="160"/>
    </row>
    <row r="49" spans="1:8" ht="11.25">
      <c r="A49" s="56" t="s">
        <v>153</v>
      </c>
      <c r="C49" s="4"/>
      <c r="D49" s="5"/>
      <c r="E49" s="5"/>
      <c r="F49" s="135"/>
      <c r="G49" s="5"/>
      <c r="H49" s="5"/>
    </row>
  </sheetData>
  <mergeCells count="20">
    <mergeCell ref="A1:I1"/>
    <mergeCell ref="A39:A45"/>
    <mergeCell ref="A47:I47"/>
    <mergeCell ref="A46:I46"/>
    <mergeCell ref="I5:I6"/>
    <mergeCell ref="A31:A38"/>
    <mergeCell ref="D5:D6"/>
    <mergeCell ref="E5:E6"/>
    <mergeCell ref="F5:F6"/>
    <mergeCell ref="A23:A30"/>
    <mergeCell ref="A48:I48"/>
    <mergeCell ref="A2:I2"/>
    <mergeCell ref="A3:I3"/>
    <mergeCell ref="G5:G6"/>
    <mergeCell ref="B5:B6"/>
    <mergeCell ref="H5:H6"/>
    <mergeCell ref="A5:A6"/>
    <mergeCell ref="C5:C6"/>
    <mergeCell ref="A15:A22"/>
    <mergeCell ref="A7:A1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="75" zoomScaleNormal="75" workbookViewId="0" topLeftCell="A43">
      <selection activeCell="P22" sqref="P22"/>
    </sheetView>
  </sheetViews>
  <sheetFormatPr defaultColWidth="11.19921875" defaultRowHeight="15"/>
  <cols>
    <col min="1" max="1" width="8.796875" style="2" customWidth="1"/>
    <col min="2" max="2" width="20.09765625" style="2" bestFit="1" customWidth="1"/>
    <col min="3" max="3" width="11.8984375" style="2" customWidth="1"/>
    <col min="4" max="4" width="10.59765625" style="2" customWidth="1"/>
    <col min="5" max="5" width="8.8984375" style="2" customWidth="1"/>
    <col min="6" max="6" width="8.296875" style="2" customWidth="1"/>
    <col min="7" max="7" width="9.69921875" style="2" customWidth="1"/>
    <col min="8" max="9" width="8.8984375" style="2" customWidth="1"/>
    <col min="10" max="10" width="16.8984375" style="1" bestFit="1" customWidth="1"/>
    <col min="11" max="11" width="11.8984375" style="1" hidden="1" customWidth="1"/>
    <col min="12" max="12" width="8.296875" style="1" hidden="1" customWidth="1"/>
    <col min="13" max="13" width="7.69921875" style="1" hidden="1" customWidth="1"/>
    <col min="14" max="15" width="8.8984375" style="1" hidden="1" customWidth="1"/>
    <col min="16" max="16" width="8.8984375" style="1" customWidth="1"/>
    <col min="17" max="16384" width="8.8984375" style="2" customWidth="1"/>
  </cols>
  <sheetData>
    <row r="1" spans="1:25" ht="12" customHeight="1">
      <c r="A1" s="148" t="s">
        <v>175</v>
      </c>
      <c r="B1" s="148"/>
      <c r="C1" s="148"/>
      <c r="D1" s="148"/>
      <c r="E1" s="148"/>
      <c r="F1" s="148"/>
      <c r="G1" s="148"/>
      <c r="H1" s="148"/>
      <c r="I1" s="148"/>
      <c r="J1" s="36"/>
      <c r="K1" s="36"/>
      <c r="L1" s="36"/>
      <c r="M1" s="36"/>
      <c r="N1" s="36"/>
      <c r="O1" s="36"/>
      <c r="P1" s="36"/>
      <c r="Q1" s="36"/>
      <c r="R1" s="36"/>
      <c r="T1" s="5"/>
      <c r="U1" s="5"/>
      <c r="V1" s="5"/>
      <c r="W1" s="5"/>
      <c r="X1" s="5"/>
      <c r="Y1" s="5"/>
    </row>
    <row r="2" spans="1:25" ht="12" customHeight="1">
      <c r="A2" s="174" t="s">
        <v>92</v>
      </c>
      <c r="B2" s="174"/>
      <c r="C2" s="174"/>
      <c r="D2" s="174"/>
      <c r="E2" s="174"/>
      <c r="F2" s="174"/>
      <c r="G2" s="174"/>
      <c r="H2" s="174"/>
      <c r="I2" s="174"/>
      <c r="J2" s="36"/>
      <c r="K2" s="36"/>
      <c r="L2" s="140"/>
      <c r="M2" s="140"/>
      <c r="N2" s="140"/>
      <c r="O2" s="140"/>
      <c r="P2" s="140"/>
      <c r="Q2" s="140"/>
      <c r="R2" s="140"/>
      <c r="T2" s="5"/>
      <c r="U2" s="5"/>
      <c r="V2" s="5"/>
      <c r="W2" s="5"/>
      <c r="X2" s="5"/>
      <c r="Y2" s="5"/>
    </row>
    <row r="3" spans="1:25" ht="12" customHeight="1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36"/>
      <c r="K3" s="36"/>
      <c r="L3" s="140"/>
      <c r="M3" s="140"/>
      <c r="N3" s="140"/>
      <c r="O3" s="140"/>
      <c r="P3" s="140"/>
      <c r="Q3" s="140"/>
      <c r="R3" s="140"/>
      <c r="S3" s="5"/>
      <c r="T3" s="5"/>
      <c r="U3" s="5"/>
      <c r="V3" s="5"/>
      <c r="W3" s="5"/>
      <c r="X3" s="5"/>
      <c r="Y3" s="5"/>
    </row>
    <row r="4" spans="2:21" ht="12" customHeight="1" thickBot="1">
      <c r="B4" s="50">
        <v>1000000</v>
      </c>
      <c r="J4" s="35"/>
      <c r="K4" s="142"/>
      <c r="L4" s="140"/>
      <c r="M4" s="140"/>
      <c r="N4" s="140"/>
      <c r="O4" s="140"/>
      <c r="P4" s="141"/>
      <c r="Q4" s="143"/>
      <c r="R4" s="140"/>
      <c r="T4" s="5"/>
      <c r="U4" s="5"/>
    </row>
    <row r="5" spans="1:25" ht="12" customHeight="1">
      <c r="A5" s="162" t="s">
        <v>95</v>
      </c>
      <c r="B5" s="162" t="s">
        <v>96</v>
      </c>
      <c r="C5" s="162" t="s">
        <v>80</v>
      </c>
      <c r="D5" s="162" t="s">
        <v>192</v>
      </c>
      <c r="E5" s="162" t="s">
        <v>193</v>
      </c>
      <c r="F5" s="162" t="s">
        <v>93</v>
      </c>
      <c r="G5" s="162" t="s">
        <v>101</v>
      </c>
      <c r="H5" s="162" t="s">
        <v>99</v>
      </c>
      <c r="I5" s="162" t="s">
        <v>98</v>
      </c>
      <c r="J5" s="35"/>
      <c r="K5" s="36"/>
      <c r="L5" s="140"/>
      <c r="M5" s="140"/>
      <c r="N5" s="140"/>
      <c r="O5" s="140"/>
      <c r="P5" s="141"/>
      <c r="Q5" s="143"/>
      <c r="R5" s="140"/>
      <c r="S5" s="5"/>
      <c r="T5" s="5"/>
      <c r="U5" s="5"/>
      <c r="V5" s="5"/>
      <c r="W5" s="5"/>
      <c r="X5" s="5"/>
      <c r="Y5" s="5"/>
    </row>
    <row r="6" spans="1:25" ht="21" customHeight="1">
      <c r="A6" s="163"/>
      <c r="B6" s="163"/>
      <c r="C6" s="163"/>
      <c r="D6" s="163"/>
      <c r="E6" s="163"/>
      <c r="F6" s="163"/>
      <c r="G6" s="163"/>
      <c r="H6" s="163"/>
      <c r="I6" s="163"/>
      <c r="J6" s="36"/>
      <c r="K6" s="36"/>
      <c r="L6" s="140"/>
      <c r="M6" s="140"/>
      <c r="N6" s="140"/>
      <c r="O6" s="140"/>
      <c r="P6" s="140"/>
      <c r="Q6" s="140"/>
      <c r="R6" s="140"/>
      <c r="S6" s="5"/>
      <c r="T6" s="5"/>
      <c r="U6" s="5"/>
      <c r="V6" s="5"/>
      <c r="W6" s="5"/>
      <c r="X6" s="5"/>
      <c r="Y6" s="5"/>
    </row>
    <row r="7" spans="1:25" ht="12" customHeight="1">
      <c r="A7" s="164" t="s">
        <v>33</v>
      </c>
      <c r="B7" s="48" t="s">
        <v>37</v>
      </c>
      <c r="C7" s="4">
        <f>+'[1]CORREGIDO AMB HOSP SEX'!X4+'[1]CORREGIDO AMB HOSP SEX'!X67+'[1]CORREGIDO AMB HOSP SEX'!X130</f>
        <v>10180305</v>
      </c>
      <c r="D7" s="128">
        <f>+'[1]CORREGIDO AMB HOSP SEX'!Y4+'[1]CORREGIDO AMB HOSP SEX'!Y67+'[1]CORREGIDO AMB HOSP SEX'!Y130</f>
        <v>164684324381</v>
      </c>
      <c r="E7" s="128">
        <f>+'[1]CORREGIDO AMB HOSP SEX'!Z4+'[1]CORREGIDO AMB HOSP SEX'!Z67+'[1]CORREGIDO AMB HOSP SEX'!Z130</f>
        <v>103319632719</v>
      </c>
      <c r="F7" s="10">
        <f>+E7/D7</f>
        <v>0.6273798863817073</v>
      </c>
      <c r="G7" s="15">
        <v>3717.4958230395973</v>
      </c>
      <c r="H7" s="4">
        <f>+D7/$C7</f>
        <v>16176.757413554898</v>
      </c>
      <c r="I7" s="4">
        <f>+E7/$C7</f>
        <v>10148.972228140512</v>
      </c>
      <c r="J7" s="35"/>
      <c r="K7" s="36"/>
      <c r="L7" s="140"/>
      <c r="M7" s="140"/>
      <c r="N7" s="140"/>
      <c r="O7" s="140"/>
      <c r="P7" s="140"/>
      <c r="Q7" s="140"/>
      <c r="R7" s="140"/>
      <c r="T7" s="5"/>
      <c r="U7" s="5"/>
      <c r="V7" s="5"/>
      <c r="W7" s="5"/>
      <c r="X7" s="5"/>
      <c r="Y7" s="5"/>
    </row>
    <row r="8" spans="1:25" ht="12" customHeight="1">
      <c r="A8" s="172"/>
      <c r="B8" s="48" t="s">
        <v>38</v>
      </c>
      <c r="C8" s="4">
        <f>+'[1]CORREGIDO AMB HOSP SEX'!X5+'[1]CORREGIDO AMB HOSP SEX'!X68+'[1]CORREGIDO AMB HOSP SEX'!X131</f>
        <v>107094</v>
      </c>
      <c r="D8" s="128">
        <f>+'[1]CORREGIDO AMB HOSP SEX'!Y5+'[1]CORREGIDO AMB HOSP SEX'!Y68+'[1]CORREGIDO AMB HOSP SEX'!Y131</f>
        <v>2576465258</v>
      </c>
      <c r="E8" s="128">
        <f>+'[1]CORREGIDO AMB HOSP SEX'!Z5+'[1]CORREGIDO AMB HOSP SEX'!Z68+'[1]CORREGIDO AMB HOSP SEX'!Z131</f>
        <v>1414747633</v>
      </c>
      <c r="F8" s="10">
        <f aca="true" t="shared" si="0" ref="F8:F67">+E8/D8</f>
        <v>0.5491040985734883</v>
      </c>
      <c r="G8" s="15">
        <v>39.107030454647735</v>
      </c>
      <c r="H8" s="4">
        <f aca="true" t="shared" si="1" ref="H8:I60">+D8/$C8</f>
        <v>24057.979513324743</v>
      </c>
      <c r="I8" s="4">
        <f t="shared" si="1"/>
        <v>13210.335154163631</v>
      </c>
      <c r="J8" s="141"/>
      <c r="K8" s="36"/>
      <c r="L8" s="144"/>
      <c r="M8" s="144"/>
      <c r="N8" s="144"/>
      <c r="O8" s="144"/>
      <c r="P8" s="140"/>
      <c r="Q8" s="144"/>
      <c r="R8" s="140"/>
      <c r="S8" s="5"/>
      <c r="T8" s="5"/>
      <c r="U8" s="5"/>
      <c r="V8" s="5"/>
      <c r="W8" s="5"/>
      <c r="X8" s="5"/>
      <c r="Y8" s="5"/>
    </row>
    <row r="9" spans="1:20" ht="12" customHeight="1">
      <c r="A9" s="172"/>
      <c r="B9" s="48" t="s">
        <v>39</v>
      </c>
      <c r="C9" s="4">
        <f>+'[1]CORREGIDO AMB HOSP SEX'!X6+'[1]CORREGIDO AMB HOSP SEX'!X69+'[1]CORREGIDO AMB HOSP SEX'!X132</f>
        <v>492612</v>
      </c>
      <c r="D9" s="128">
        <f>+'[1]CORREGIDO AMB HOSP SEX'!Y6+'[1]CORREGIDO AMB HOSP SEX'!Y69+'[1]CORREGIDO AMB HOSP SEX'!Y132</f>
        <v>14984510223</v>
      </c>
      <c r="E9" s="128">
        <f>+'[1]CORREGIDO AMB HOSP SEX'!Z6+'[1]CORREGIDO AMB HOSP SEX'!Z69+'[1]CORREGIDO AMB HOSP SEX'!Z132</f>
        <v>9679621107</v>
      </c>
      <c r="F9" s="10">
        <f t="shared" si="0"/>
        <v>0.6459751411923075</v>
      </c>
      <c r="G9" s="15">
        <v>179.8848907158658</v>
      </c>
      <c r="H9" s="4">
        <f t="shared" si="1"/>
        <v>30418.483965067844</v>
      </c>
      <c r="I9" s="4">
        <f t="shared" si="1"/>
        <v>19649.58447419064</v>
      </c>
      <c r="J9" s="36"/>
      <c r="K9" s="142"/>
      <c r="L9" s="140"/>
      <c r="M9" s="144"/>
      <c r="N9" s="144"/>
      <c r="O9" s="144"/>
      <c r="P9" s="144"/>
      <c r="Q9" s="144"/>
      <c r="R9" s="144"/>
      <c r="S9" s="5"/>
      <c r="T9" s="5"/>
    </row>
    <row r="10" spans="1:25" ht="12" customHeight="1">
      <c r="A10" s="175"/>
      <c r="B10" s="120" t="s">
        <v>17</v>
      </c>
      <c r="C10" s="117">
        <f>SUM(C7:C9)</f>
        <v>10780011</v>
      </c>
      <c r="D10" s="129">
        <f>SUM(D7:D9)</f>
        <v>182245299862</v>
      </c>
      <c r="E10" s="129">
        <f>SUM(E7:E9)</f>
        <v>114414001459</v>
      </c>
      <c r="F10" s="115">
        <f t="shared" si="0"/>
        <v>0.6278022069465534</v>
      </c>
      <c r="G10" s="119">
        <v>3936.487744210111</v>
      </c>
      <c r="H10" s="117">
        <f t="shared" si="1"/>
        <v>16905.85472148405</v>
      </c>
      <c r="I10" s="117">
        <f t="shared" si="1"/>
        <v>10613.532904465497</v>
      </c>
      <c r="J10" s="36"/>
      <c r="K10" s="36"/>
      <c r="L10" s="140"/>
      <c r="M10" s="140"/>
      <c r="N10" s="140"/>
      <c r="O10" s="140"/>
      <c r="P10" s="140"/>
      <c r="Q10" s="140"/>
      <c r="R10" s="140"/>
      <c r="S10" s="5"/>
      <c r="T10" s="5"/>
      <c r="U10" s="5"/>
      <c r="V10" s="5"/>
      <c r="W10" s="5"/>
      <c r="X10" s="5"/>
      <c r="Y10" s="5"/>
    </row>
    <row r="11" spans="1:25" ht="12" customHeight="1">
      <c r="A11" s="164" t="s">
        <v>34</v>
      </c>
      <c r="B11" s="48" t="s">
        <v>40</v>
      </c>
      <c r="C11" s="4">
        <f>+'[1]CORREGIDO AMB HOSP SEX'!X8+'[1]CORREGIDO AMB HOSP SEX'!X71+'[1]CORREGIDO AMB HOSP SEX'!X134</f>
        <v>14852626</v>
      </c>
      <c r="D11" s="128">
        <f>+'[1]CORREGIDO AMB HOSP SEX'!Y8+'[1]CORREGIDO AMB HOSP SEX'!Y71+'[1]CORREGIDO AMB HOSP SEX'!Y134</f>
        <v>58708177624</v>
      </c>
      <c r="E11" s="128">
        <f>+'[1]CORREGIDO AMB HOSP SEX'!Z8+'[1]CORREGIDO AMB HOSP SEX'!Z71+'[1]CORREGIDO AMB HOSP SEX'!Z134</f>
        <v>41295341671</v>
      </c>
      <c r="F11" s="10">
        <f t="shared" si="0"/>
        <v>0.7034001623330648</v>
      </c>
      <c r="G11" s="15">
        <v>5423.666100000867</v>
      </c>
      <c r="H11" s="4">
        <f t="shared" si="1"/>
        <v>3952.713656426816</v>
      </c>
      <c r="I11" s="4">
        <f t="shared" si="1"/>
        <v>2780.3394275867445</v>
      </c>
      <c r="J11" s="36"/>
      <c r="K11" s="36"/>
      <c r="L11" s="36"/>
      <c r="M11" s="36"/>
      <c r="N11" s="36"/>
      <c r="O11" s="36"/>
      <c r="P11" s="36"/>
      <c r="Q11" s="36"/>
      <c r="R11" s="36"/>
      <c r="S11" s="5"/>
      <c r="T11" s="5"/>
      <c r="U11" s="5"/>
      <c r="V11" s="5"/>
      <c r="W11" s="5"/>
      <c r="X11" s="5"/>
      <c r="Y11" s="5"/>
    </row>
    <row r="12" spans="1:25" ht="12" customHeight="1">
      <c r="A12" s="165"/>
      <c r="B12" s="48" t="s">
        <v>41</v>
      </c>
      <c r="C12" s="4">
        <f>+'[1]CORREGIDO AMB HOSP SEX'!X9+'[1]CORREGIDO AMB HOSP SEX'!X72+'[1]CORREGIDO AMB HOSP SEX'!X135</f>
        <v>2984252</v>
      </c>
      <c r="D12" s="128">
        <f>+'[1]CORREGIDO AMB HOSP SEX'!Y9+'[1]CORREGIDO AMB HOSP SEX'!Y72+'[1]CORREGIDO AMB HOSP SEX'!Y135</f>
        <v>80348656323</v>
      </c>
      <c r="E12" s="128">
        <f>+'[1]CORREGIDO AMB HOSP SEX'!Z9+'[1]CORREGIDO AMB HOSP SEX'!Z72+'[1]CORREGIDO AMB HOSP SEX'!Z135</f>
        <v>54750629360</v>
      </c>
      <c r="F12" s="10">
        <f t="shared" si="0"/>
        <v>0.6814131295476001</v>
      </c>
      <c r="G12" s="15">
        <v>1089.745773323841</v>
      </c>
      <c r="H12" s="4">
        <f t="shared" si="1"/>
        <v>26924.219644654673</v>
      </c>
      <c r="I12" s="4">
        <f t="shared" si="1"/>
        <v>18346.516768691115</v>
      </c>
      <c r="J12" s="36"/>
      <c r="K12" s="36"/>
      <c r="L12" s="35"/>
      <c r="M12" s="35"/>
      <c r="N12" s="35"/>
      <c r="O12" s="35"/>
      <c r="P12" s="36"/>
      <c r="Q12" s="35"/>
      <c r="R12" s="36"/>
      <c r="T12" s="5"/>
      <c r="U12" s="5"/>
      <c r="V12" s="5"/>
      <c r="W12" s="5"/>
      <c r="X12" s="5"/>
      <c r="Y12" s="5"/>
    </row>
    <row r="13" spans="1:25" ht="12" customHeight="1">
      <c r="A13" s="165"/>
      <c r="B13" s="48" t="s">
        <v>42</v>
      </c>
      <c r="C13" s="4">
        <f>+'[1]CORREGIDO AMB HOSP SEX'!X10+'[1]CORREGIDO AMB HOSP SEX'!X73+'[1]CORREGIDO AMB HOSP SEX'!X136</f>
        <v>516558</v>
      </c>
      <c r="D13" s="128">
        <f>+'[1]CORREGIDO AMB HOSP SEX'!Y10+'[1]CORREGIDO AMB HOSP SEX'!Y73+'[1]CORREGIDO AMB HOSP SEX'!Y136</f>
        <v>9078897884</v>
      </c>
      <c r="E13" s="128">
        <f>+'[1]CORREGIDO AMB HOSP SEX'!Z10+'[1]CORREGIDO AMB HOSP SEX'!Z73+'[1]CORREGIDO AMB HOSP SEX'!Z136</f>
        <v>6289855491</v>
      </c>
      <c r="F13" s="10">
        <f t="shared" si="0"/>
        <v>0.692799453343868</v>
      </c>
      <c r="G13" s="15">
        <v>188.6291429733872</v>
      </c>
      <c r="H13" s="4">
        <f t="shared" si="1"/>
        <v>17575.756999214027</v>
      </c>
      <c r="I13" s="4">
        <f t="shared" si="1"/>
        <v>12176.474841160141</v>
      </c>
      <c r="J13" s="36"/>
      <c r="K13" s="36"/>
      <c r="L13" s="35"/>
      <c r="M13" s="35"/>
      <c r="N13" s="35"/>
      <c r="O13" s="35"/>
      <c r="P13" s="36"/>
      <c r="Q13" s="35"/>
      <c r="R13" s="36"/>
      <c r="T13" s="5"/>
      <c r="U13" s="5"/>
      <c r="V13" s="5"/>
      <c r="W13" s="5"/>
      <c r="X13" s="5"/>
      <c r="Y13" s="5"/>
    </row>
    <row r="14" spans="1:20" ht="12" customHeight="1">
      <c r="A14" s="166"/>
      <c r="B14" s="120" t="s">
        <v>17</v>
      </c>
      <c r="C14" s="117">
        <f>SUM(C11:C13)</f>
        <v>18353436</v>
      </c>
      <c r="D14" s="129">
        <f>SUM(D11:D13)</f>
        <v>148135731831</v>
      </c>
      <c r="E14" s="129">
        <f>SUM(E11:E13)</f>
        <v>102335826522</v>
      </c>
      <c r="F14" s="115">
        <f t="shared" si="0"/>
        <v>0.6908247271411153</v>
      </c>
      <c r="G14" s="119">
        <v>6702.041016298095</v>
      </c>
      <c r="H14" s="117">
        <f t="shared" si="1"/>
        <v>8071.280594598199</v>
      </c>
      <c r="I14" s="117">
        <f t="shared" si="1"/>
        <v>5575.84021444268</v>
      </c>
      <c r="J14" s="142"/>
      <c r="K14" s="142"/>
      <c r="L14" s="36"/>
      <c r="M14" s="36"/>
      <c r="N14" s="35"/>
      <c r="O14" s="35"/>
      <c r="P14" s="35"/>
      <c r="Q14" s="35"/>
      <c r="R14" s="35"/>
      <c r="T14" s="5"/>
    </row>
    <row r="15" spans="1:25" ht="12" customHeight="1">
      <c r="A15" s="164" t="s">
        <v>79</v>
      </c>
      <c r="B15" s="48" t="s">
        <v>43</v>
      </c>
      <c r="C15" s="4">
        <f>+'[1]CORREGIDO AMB HOSP SEX'!X12+'[1]CORREGIDO AMB HOSP SEX'!X75+'[1]CORREGIDO AMB HOSP SEX'!X138</f>
        <v>88433</v>
      </c>
      <c r="D15" s="128">
        <f>+'[1]CORREGIDO AMB HOSP SEX'!Y12+'[1]CORREGIDO AMB HOSP SEX'!Y75+'[1]CORREGIDO AMB HOSP SEX'!Y138</f>
        <v>6305943746</v>
      </c>
      <c r="E15" s="128">
        <f>+'[1]CORREGIDO AMB HOSP SEX'!Z12+'[1]CORREGIDO AMB HOSP SEX'!Z75+'[1]CORREGIDO AMB HOSP SEX'!Z138</f>
        <v>3958668438</v>
      </c>
      <c r="F15" s="10">
        <f t="shared" si="0"/>
        <v>0.6277678008959517</v>
      </c>
      <c r="G15" s="15">
        <v>32.29267768685327</v>
      </c>
      <c r="H15" s="4">
        <f t="shared" si="1"/>
        <v>71307.58592380672</v>
      </c>
      <c r="I15" s="4">
        <f t="shared" si="1"/>
        <v>44764.60640258727</v>
      </c>
      <c r="J15" s="36"/>
      <c r="K15" s="36"/>
      <c r="L15" s="36"/>
      <c r="M15" s="36"/>
      <c r="N15" s="36"/>
      <c r="O15" s="36"/>
      <c r="P15" s="36"/>
      <c r="Q15" s="36"/>
      <c r="R15" s="36"/>
      <c r="S15" s="5"/>
      <c r="T15" s="5"/>
      <c r="U15" s="5"/>
      <c r="V15" s="5"/>
      <c r="W15" s="5"/>
      <c r="X15" s="5"/>
      <c r="Y15" s="5"/>
    </row>
    <row r="16" spans="1:25" ht="12" customHeight="1">
      <c r="A16" s="165"/>
      <c r="B16" s="48" t="s">
        <v>44</v>
      </c>
      <c r="C16" s="4">
        <f>+'[1]CORREGIDO AMB HOSP SEX'!X13+'[1]CORREGIDO AMB HOSP SEX'!X76+'[1]CORREGIDO AMB HOSP SEX'!X139</f>
        <v>6747224</v>
      </c>
      <c r="D16" s="128">
        <f>+'[1]CORREGIDO AMB HOSP SEX'!Y13+'[1]CORREGIDO AMB HOSP SEX'!Y76+'[1]CORREGIDO AMB HOSP SEX'!Y139</f>
        <v>19347693729</v>
      </c>
      <c r="E16" s="128">
        <f>+'[1]CORREGIDO AMB HOSP SEX'!Z13+'[1]CORREGIDO AMB HOSP SEX'!Z76+'[1]CORREGIDO AMB HOSP SEX'!Z139</f>
        <v>10253454346</v>
      </c>
      <c r="F16" s="10">
        <f t="shared" si="0"/>
        <v>0.5299574455549312</v>
      </c>
      <c r="G16" s="15">
        <v>2463.8531986136495</v>
      </c>
      <c r="H16" s="4">
        <f t="shared" si="1"/>
        <v>2867.5042845768867</v>
      </c>
      <c r="I16" s="4">
        <f t="shared" si="1"/>
        <v>1519.6552457721873</v>
      </c>
      <c r="J16" s="36"/>
      <c r="K16" s="36"/>
      <c r="L16" s="36"/>
      <c r="M16" s="36"/>
      <c r="N16" s="36"/>
      <c r="O16" s="36"/>
      <c r="P16" s="36"/>
      <c r="Q16" s="36"/>
      <c r="R16" s="36"/>
      <c r="S16" s="5"/>
      <c r="T16" s="5"/>
      <c r="U16" s="5"/>
      <c r="V16" s="5"/>
      <c r="W16" s="5"/>
      <c r="X16" s="5"/>
      <c r="Y16" s="5"/>
    </row>
    <row r="17" spans="1:18" ht="12" customHeight="1">
      <c r="A17" s="165"/>
      <c r="B17" s="48" t="s">
        <v>45</v>
      </c>
      <c r="C17" s="4">
        <f>+'[1]CORREGIDO AMB HOSP SEX'!X14+'[1]CORREGIDO AMB HOSP SEX'!X77+'[1]CORREGIDO AMB HOSP SEX'!X140</f>
        <v>116806</v>
      </c>
      <c r="D17" s="128">
        <f>+'[1]CORREGIDO AMB HOSP SEX'!Y14+'[1]CORREGIDO AMB HOSP SEX'!Y77+'[1]CORREGIDO AMB HOSP SEX'!Y140</f>
        <v>2729591109</v>
      </c>
      <c r="E17" s="128">
        <f>+'[1]CORREGIDO AMB HOSP SEX'!Z14+'[1]CORREGIDO AMB HOSP SEX'!Z77+'[1]CORREGIDO AMB HOSP SEX'!Z140</f>
        <v>2099598979</v>
      </c>
      <c r="F17" s="10">
        <f t="shared" si="0"/>
        <v>0.7691990833635148</v>
      </c>
      <c r="G17" s="15">
        <v>42.65351746396235</v>
      </c>
      <c r="H17" s="4">
        <f t="shared" si="1"/>
        <v>23368.586451038474</v>
      </c>
      <c r="I17" s="4">
        <f t="shared" si="1"/>
        <v>17975.095277639848</v>
      </c>
      <c r="J17" s="35"/>
      <c r="K17" s="35"/>
      <c r="L17" s="35"/>
      <c r="M17" s="35"/>
      <c r="N17" s="35"/>
      <c r="O17" s="35"/>
      <c r="P17" s="35"/>
      <c r="Q17" s="35"/>
      <c r="R17" s="35"/>
    </row>
    <row r="18" spans="1:9" ht="12" customHeight="1">
      <c r="A18" s="165"/>
      <c r="B18" s="48" t="s">
        <v>46</v>
      </c>
      <c r="C18" s="4">
        <f>+'[1]CORREGIDO AMB HOSP SEX'!X15+'[1]CORREGIDO AMB HOSP SEX'!X78+'[1]CORREGIDO AMB HOSP SEX'!X141</f>
        <v>497976</v>
      </c>
      <c r="D18" s="128">
        <f>+'[1]CORREGIDO AMB HOSP SEX'!Y15+'[1]CORREGIDO AMB HOSP SEX'!Y78+'[1]CORREGIDO AMB HOSP SEX'!Y141</f>
        <v>16124771540</v>
      </c>
      <c r="E18" s="128">
        <f>+'[1]CORREGIDO AMB HOSP SEX'!Z15+'[1]CORREGIDO AMB HOSP SEX'!Z78+'[1]CORREGIDO AMB HOSP SEX'!Z141</f>
        <v>4970884859</v>
      </c>
      <c r="F18" s="10">
        <f t="shared" si="0"/>
        <v>0.30827629691800273</v>
      </c>
      <c r="G18" s="15">
        <v>181.84363827743536</v>
      </c>
      <c r="H18" s="4">
        <f t="shared" si="1"/>
        <v>32380.619829068066</v>
      </c>
      <c r="I18" s="4">
        <f t="shared" si="1"/>
        <v>9982.177572814755</v>
      </c>
    </row>
    <row r="19" spans="1:9" ht="12" customHeight="1">
      <c r="A19" s="165"/>
      <c r="B19" s="48" t="s">
        <v>102</v>
      </c>
      <c r="C19" s="4">
        <f>+'[1]CORREGIDO AMB HOSP SEX'!X16+'[1]CORREGIDO AMB HOSP SEX'!X79+'[1]CORREGIDO AMB HOSP SEX'!X142</f>
        <v>864660</v>
      </c>
      <c r="D19" s="128">
        <f>+'[1]CORREGIDO AMB HOSP SEX'!Y16+'[1]CORREGIDO AMB HOSP SEX'!Y79+'[1]CORREGIDO AMB HOSP SEX'!Y142</f>
        <v>19261136459</v>
      </c>
      <c r="E19" s="128">
        <f>+'[1]CORREGIDO AMB HOSP SEX'!Z16+'[1]CORREGIDO AMB HOSP SEX'!Z79+'[1]CORREGIDO AMB HOSP SEX'!Z142</f>
        <v>6546013803</v>
      </c>
      <c r="F19" s="10">
        <f>+E19/D19</f>
        <v>0.33985605246783324</v>
      </c>
      <c r="G19" s="15">
        <v>315.7439721451782</v>
      </c>
      <c r="H19" s="4">
        <f t="shared" si="1"/>
        <v>22275.965650082115</v>
      </c>
      <c r="I19" s="4">
        <f t="shared" si="1"/>
        <v>7570.621750745958</v>
      </c>
    </row>
    <row r="20" spans="1:9" ht="12" customHeight="1">
      <c r="A20" s="165"/>
      <c r="B20" s="48" t="s">
        <v>103</v>
      </c>
      <c r="C20" s="4">
        <f>+'[1]CORREGIDO AMB HOSP SEX'!X17+'[1]CORREGIDO AMB HOSP SEX'!X80+'[1]CORREGIDO AMB HOSP SEX'!X143</f>
        <v>12380</v>
      </c>
      <c r="D20" s="128">
        <f>+'[1]CORREGIDO AMB HOSP SEX'!Y17+'[1]CORREGIDO AMB HOSP SEX'!Y80+'[1]CORREGIDO AMB HOSP SEX'!Y143</f>
        <v>360330797</v>
      </c>
      <c r="E20" s="128">
        <f>+'[1]CORREGIDO AMB HOSP SEX'!Z17+'[1]CORREGIDO AMB HOSP SEX'!Z80+'[1]CORREGIDO AMB HOSP SEX'!Z143</f>
        <v>146682330</v>
      </c>
      <c r="F20" s="10">
        <f>+E20/D20</f>
        <v>0.40707686165387635</v>
      </c>
      <c r="G20" s="15">
        <v>4.520748473570312</v>
      </c>
      <c r="H20" s="4">
        <f t="shared" si="1"/>
        <v>29105.880210016156</v>
      </c>
      <c r="I20" s="4">
        <f t="shared" si="1"/>
        <v>11848.330371567044</v>
      </c>
    </row>
    <row r="21" spans="1:9" ht="12" customHeight="1">
      <c r="A21" s="165"/>
      <c r="B21" s="48" t="s">
        <v>47</v>
      </c>
      <c r="C21" s="4">
        <f>+'[1]CORREGIDO AMB HOSP SEX'!X18+'[1]CORREGIDO AMB HOSP SEX'!X81+'[1]CORREGIDO AMB HOSP SEX'!X144</f>
        <v>1101</v>
      </c>
      <c r="D21" s="128">
        <f>+'[1]CORREGIDO AMB HOSP SEX'!Y18+'[1]CORREGIDO AMB HOSP SEX'!Y81+'[1]CORREGIDO AMB HOSP SEX'!Y144</f>
        <v>8952903</v>
      </c>
      <c r="E21" s="128">
        <f>+'[1]CORREGIDO AMB HOSP SEX'!Z18+'[1]CORREGIDO AMB HOSP SEX'!Z81+'[1]CORREGIDO AMB HOSP SEX'!Z144</f>
        <v>4054586</v>
      </c>
      <c r="F21" s="10">
        <f t="shared" si="0"/>
        <v>0.45287947384217164</v>
      </c>
      <c r="G21" s="15">
        <v>0.4020471784653404</v>
      </c>
      <c r="H21" s="4">
        <f t="shared" si="1"/>
        <v>8131.610354223433</v>
      </c>
      <c r="I21" s="4">
        <f t="shared" si="1"/>
        <v>3682.6394187102633</v>
      </c>
    </row>
    <row r="22" spans="1:9" ht="12" customHeight="1">
      <c r="A22" s="165"/>
      <c r="B22" s="48" t="s">
        <v>48</v>
      </c>
      <c r="C22" s="4">
        <f>+'[1]CORREGIDO AMB HOSP SEX'!X19+'[1]CORREGIDO AMB HOSP SEX'!X82+'[1]CORREGIDO AMB HOSP SEX'!X145</f>
        <v>99055</v>
      </c>
      <c r="D22" s="128">
        <f>+'[1]CORREGIDO AMB HOSP SEX'!Y19+'[1]CORREGIDO AMB HOSP SEX'!Y82+'[1]CORREGIDO AMB HOSP SEX'!Y145</f>
        <v>3359541790</v>
      </c>
      <c r="E22" s="128">
        <f>+'[1]CORREGIDO AMB HOSP SEX'!Z19+'[1]CORREGIDO AMB HOSP SEX'!Z82+'[1]CORREGIDO AMB HOSP SEX'!Z145</f>
        <v>2213165369</v>
      </c>
      <c r="F22" s="10">
        <f t="shared" si="0"/>
        <v>0.6587700071443374</v>
      </c>
      <c r="G22" s="15">
        <v>36.17146527055794</v>
      </c>
      <c r="H22" s="4">
        <f t="shared" si="1"/>
        <v>33915.923375902275</v>
      </c>
      <c r="I22" s="4">
        <f t="shared" si="1"/>
        <v>22342.79308464994</v>
      </c>
    </row>
    <row r="23" spans="1:9" ht="12" customHeight="1">
      <c r="A23" s="165"/>
      <c r="B23" s="48" t="s">
        <v>49</v>
      </c>
      <c r="C23" s="4">
        <f>+'[1]CORREGIDO AMB HOSP SEX'!X20+'[1]CORREGIDO AMB HOSP SEX'!X83+'[1]CORREGIDO AMB HOSP SEX'!X146</f>
        <v>486463</v>
      </c>
      <c r="D23" s="128">
        <f>+'[1]CORREGIDO AMB HOSP SEX'!Y20+'[1]CORREGIDO AMB HOSP SEX'!Y83+'[1]CORREGIDO AMB HOSP SEX'!Y146</f>
        <v>4001480690</v>
      </c>
      <c r="E23" s="128">
        <f>+'[1]CORREGIDO AMB HOSP SEX'!Z20+'[1]CORREGIDO AMB HOSP SEX'!Z83+'[1]CORREGIDO AMB HOSP SEX'!Z146</f>
        <v>2571408508</v>
      </c>
      <c r="F23" s="10">
        <f t="shared" si="0"/>
        <v>0.6426142488769576</v>
      </c>
      <c r="G23" s="15">
        <v>177.63948826320154</v>
      </c>
      <c r="H23" s="4">
        <f t="shared" si="1"/>
        <v>8225.662979507177</v>
      </c>
      <c r="I23" s="4">
        <f t="shared" si="1"/>
        <v>5285.928237091001</v>
      </c>
    </row>
    <row r="24" spans="1:9" ht="12" customHeight="1">
      <c r="A24" s="165"/>
      <c r="B24" s="48" t="s">
        <v>50</v>
      </c>
      <c r="C24" s="4">
        <f>+'[1]CORREGIDO AMB HOSP SEX'!X21+'[1]CORREGIDO AMB HOSP SEX'!X84+'[1]CORREGIDO AMB HOSP SEX'!X147</f>
        <v>315500</v>
      </c>
      <c r="D24" s="128">
        <f>+'[1]CORREGIDO AMB HOSP SEX'!Y21+'[1]CORREGIDO AMB HOSP SEX'!Y84+'[1]CORREGIDO AMB HOSP SEX'!Y147</f>
        <v>4404887078</v>
      </c>
      <c r="E24" s="128">
        <f>+'[1]CORREGIDO AMB HOSP SEX'!Z21+'[1]CORREGIDO AMB HOSP SEX'!Z84+'[1]CORREGIDO AMB HOSP SEX'!Z147</f>
        <v>1691002330</v>
      </c>
      <c r="F24" s="10">
        <f t="shared" si="0"/>
        <v>0.3838923223357146</v>
      </c>
      <c r="G24" s="15">
        <v>115.20970463743404</v>
      </c>
      <c r="H24" s="4">
        <f t="shared" si="1"/>
        <v>13961.607220285261</v>
      </c>
      <c r="I24" s="4">
        <f t="shared" si="1"/>
        <v>5359.75381933439</v>
      </c>
    </row>
    <row r="25" spans="1:9" ht="12" customHeight="1">
      <c r="A25" s="165"/>
      <c r="B25" s="48" t="s">
        <v>51</v>
      </c>
      <c r="C25" s="4">
        <f>+'[1]CORREGIDO AMB HOSP SEX'!X22+'[1]CORREGIDO AMB HOSP SEX'!X85+'[1]CORREGIDO AMB HOSP SEX'!X148</f>
        <v>80106</v>
      </c>
      <c r="D25" s="128">
        <f>+'[1]CORREGIDO AMB HOSP SEX'!Y22+'[1]CORREGIDO AMB HOSP SEX'!Y85+'[1]CORREGIDO AMB HOSP SEX'!Y148</f>
        <v>1952600723</v>
      </c>
      <c r="E25" s="128">
        <f>+'[1]CORREGIDO AMB HOSP SEX'!Z22+'[1]CORREGIDO AMB HOSP SEX'!Z85+'[1]CORREGIDO AMB HOSP SEX'!Z148</f>
        <v>987320676</v>
      </c>
      <c r="F25" s="10">
        <f t="shared" si="0"/>
        <v>0.5056439160193837</v>
      </c>
      <c r="G25" s="15">
        <v>29.251944848451007</v>
      </c>
      <c r="H25" s="4">
        <f t="shared" si="1"/>
        <v>24375.211881756673</v>
      </c>
      <c r="I25" s="4">
        <f t="shared" si="1"/>
        <v>12325.177589693656</v>
      </c>
    </row>
    <row r="26" spans="1:9" ht="12" customHeight="1">
      <c r="A26" s="165"/>
      <c r="B26" s="48" t="s">
        <v>52</v>
      </c>
      <c r="C26" s="4">
        <f>+'[1]CORREGIDO AMB HOSP SEX'!X23+'[1]CORREGIDO AMB HOSP SEX'!X86+'[1]CORREGIDO AMB HOSP SEX'!X149</f>
        <v>611603</v>
      </c>
      <c r="D26" s="128">
        <f>+'[1]CORREGIDO AMB HOSP SEX'!Y23+'[1]CORREGIDO AMB HOSP SEX'!Y86+'[1]CORREGIDO AMB HOSP SEX'!Y149</f>
        <v>14224683844</v>
      </c>
      <c r="E26" s="128">
        <f>+'[1]CORREGIDO AMB HOSP SEX'!Z23+'[1]CORREGIDO AMB HOSP SEX'!Z86+'[1]CORREGIDO AMB HOSP SEX'!Z149</f>
        <v>9212950746</v>
      </c>
      <c r="F26" s="10">
        <f t="shared" si="0"/>
        <v>0.647673498197715</v>
      </c>
      <c r="G26" s="15">
        <v>223.3362947238307</v>
      </c>
      <c r="H26" s="4">
        <f t="shared" si="1"/>
        <v>23258.03477746185</v>
      </c>
      <c r="I26" s="4">
        <f t="shared" si="1"/>
        <v>15063.61274552283</v>
      </c>
    </row>
    <row r="27" spans="1:12" ht="12" customHeight="1">
      <c r="A27" s="165"/>
      <c r="B27" s="48" t="s">
        <v>53</v>
      </c>
      <c r="C27" s="4">
        <f>+'[1]CORREGIDO AMB HOSP SEX'!X24+'[1]CORREGIDO AMB HOSP SEX'!X87+'[1]CORREGIDO AMB HOSP SEX'!X150</f>
        <v>149140</v>
      </c>
      <c r="D27" s="128">
        <f>+'[1]CORREGIDO AMB HOSP SEX'!Y24+'[1]CORREGIDO AMB HOSP SEX'!Y87+'[1]CORREGIDO AMB HOSP SEX'!Y150</f>
        <v>5637226601</v>
      </c>
      <c r="E27" s="128">
        <f>+'[1]CORREGIDO AMB HOSP SEX'!Z24+'[1]CORREGIDO AMB HOSP SEX'!Z87+'[1]CORREGIDO AMB HOSP SEX'!Z150</f>
        <v>3602718529</v>
      </c>
      <c r="F27" s="10">
        <f t="shared" si="0"/>
        <v>0.6390941475300825</v>
      </c>
      <c r="G27" s="15">
        <v>54.46077765333412</v>
      </c>
      <c r="H27" s="4">
        <f t="shared" si="1"/>
        <v>37798.220470698674</v>
      </c>
      <c r="I27" s="4">
        <f t="shared" si="1"/>
        <v>24156.621489875284</v>
      </c>
      <c r="J27" s="4"/>
      <c r="K27" s="4"/>
      <c r="L27" s="4"/>
    </row>
    <row r="28" spans="1:25" ht="12" customHeight="1">
      <c r="A28" s="165"/>
      <c r="B28" s="48" t="s">
        <v>54</v>
      </c>
      <c r="C28" s="4">
        <f>+'[1]CORREGIDO AMB HOSP SEX'!X25+'[1]CORREGIDO AMB HOSP SEX'!X88+'[1]CORREGIDO AMB HOSP SEX'!X151</f>
        <v>39959</v>
      </c>
      <c r="D28" s="128">
        <f>+'[1]CORREGIDO AMB HOSP SEX'!Y25+'[1]CORREGIDO AMB HOSP SEX'!Y88+'[1]CORREGIDO AMB HOSP SEX'!Y151</f>
        <v>4262131148</v>
      </c>
      <c r="E28" s="128">
        <f>+'[1]CORREGIDO AMB HOSP SEX'!Z25+'[1]CORREGIDO AMB HOSP SEX'!Z88+'[1]CORREGIDO AMB HOSP SEX'!Z151</f>
        <v>3320182100</v>
      </c>
      <c r="F28" s="10">
        <f t="shared" si="0"/>
        <v>0.7789957616761726</v>
      </c>
      <c r="G28" s="15">
        <v>14.591646870387407</v>
      </c>
      <c r="H28" s="4">
        <f t="shared" si="1"/>
        <v>106662.6078730699</v>
      </c>
      <c r="I28" s="4">
        <f t="shared" si="1"/>
        <v>83089.71946244901</v>
      </c>
      <c r="J28" s="4"/>
      <c r="K28" s="4"/>
      <c r="L28" s="4"/>
      <c r="M28" s="4"/>
      <c r="N28" s="4"/>
      <c r="O28" s="4"/>
      <c r="P28" s="4"/>
      <c r="Q28" s="5"/>
      <c r="R28" s="5"/>
      <c r="S28" s="7"/>
      <c r="T28" s="7"/>
      <c r="U28" s="7"/>
      <c r="V28" s="7"/>
      <c r="W28" s="7"/>
      <c r="X28" s="7"/>
      <c r="Y28" s="7"/>
    </row>
    <row r="29" spans="1:25" ht="12" customHeight="1">
      <c r="A29" s="165"/>
      <c r="B29" s="48" t="s">
        <v>55</v>
      </c>
      <c r="C29" s="4">
        <f>+'[1]CORREGIDO AMB HOSP SEX'!X26+'[1]CORREGIDO AMB HOSP SEX'!X89+'[1]CORREGIDO AMB HOSP SEX'!X152</f>
        <v>67068</v>
      </c>
      <c r="D29" s="128">
        <f>+'[1]CORREGIDO AMB HOSP SEX'!Y26+'[1]CORREGIDO AMB HOSP SEX'!Y89+'[1]CORREGIDO AMB HOSP SEX'!Y152</f>
        <v>3714006545</v>
      </c>
      <c r="E29" s="128">
        <f>+'[1]CORREGIDO AMB HOSP SEX'!Z26+'[1]CORREGIDO AMB HOSP SEX'!Z89+'[1]CORREGIDO AMB HOSP SEX'!Z152</f>
        <v>2422823118</v>
      </c>
      <c r="F29" s="10">
        <f t="shared" si="0"/>
        <v>0.6523475628393111</v>
      </c>
      <c r="G29" s="15">
        <v>51.593600264219624</v>
      </c>
      <c r="H29" s="4">
        <f t="shared" si="1"/>
        <v>55376.73025884177</v>
      </c>
      <c r="I29" s="4">
        <f t="shared" si="1"/>
        <v>36124.87502236536</v>
      </c>
      <c r="J29" s="4"/>
      <c r="K29" s="4"/>
      <c r="L29" s="4"/>
      <c r="M29" s="4"/>
      <c r="N29" s="4"/>
      <c r="O29" s="4"/>
      <c r="P29" s="4"/>
      <c r="Q29" s="5"/>
      <c r="R29" s="5"/>
      <c r="S29" s="7"/>
      <c r="T29" s="7"/>
      <c r="U29" s="7"/>
      <c r="V29" s="7"/>
      <c r="W29" s="7"/>
      <c r="X29" s="7"/>
      <c r="Y29" s="7"/>
    </row>
    <row r="30" spans="1:25" ht="12" customHeight="1">
      <c r="A30" s="165"/>
      <c r="B30" s="48" t="s">
        <v>125</v>
      </c>
      <c r="C30" s="4">
        <f>+'[1]CORREGIDO AMB HOSP SEX'!X27+'[1]CORREGIDO AMB HOSP SEX'!X90+'[1]CORREGIDO AMB HOSP SEX'!X153</f>
        <v>13176</v>
      </c>
      <c r="D30" s="128">
        <f>+'[1]CORREGIDO AMB HOSP SEX'!Y27+'[1]CORREGIDO AMB HOSP SEX'!Y90+'[1]CORREGIDO AMB HOSP SEX'!Y153</f>
        <v>6832125523</v>
      </c>
      <c r="E30" s="128">
        <f>+'[1]CORREGIDO AMB HOSP SEX'!Z27+'[1]CORREGIDO AMB HOSP SEX'!Z90+'[1]CORREGIDO AMB HOSP SEX'!Z153</f>
        <v>5220870319</v>
      </c>
      <c r="F30" s="10">
        <f t="shared" si="0"/>
        <v>0.7641648710089134</v>
      </c>
      <c r="G30" s="15">
        <v>17.634037511141724</v>
      </c>
      <c r="H30" s="4">
        <f t="shared" si="1"/>
        <v>518528.04515786277</v>
      </c>
      <c r="I30" s="4">
        <f t="shared" si="1"/>
        <v>396240.91674256226</v>
      </c>
      <c r="J30" s="4"/>
      <c r="K30" s="4"/>
      <c r="L30" s="4"/>
      <c r="M30" s="4"/>
      <c r="N30" s="4"/>
      <c r="O30" s="4"/>
      <c r="P30" s="4"/>
      <c r="Q30" s="5"/>
      <c r="R30" s="5"/>
      <c r="S30" s="7"/>
      <c r="T30" s="7"/>
      <c r="U30" s="7"/>
      <c r="V30" s="7"/>
      <c r="W30" s="7"/>
      <c r="X30" s="7"/>
      <c r="Y30" s="7"/>
    </row>
    <row r="31" spans="1:25" ht="12" customHeight="1">
      <c r="A31" s="165"/>
      <c r="B31" s="48" t="s">
        <v>57</v>
      </c>
      <c r="C31" s="4">
        <f>+'[1]CORREGIDO AMB HOSP SEX'!X28+'[1]CORREGIDO AMB HOSP SEX'!X91+'[1]CORREGIDO AMB HOSP SEX'!X154</f>
        <v>55803</v>
      </c>
      <c r="D31" s="128">
        <f>+'[1]CORREGIDO AMB HOSP SEX'!Y28+'[1]CORREGIDO AMB HOSP SEX'!Y91+'[1]CORREGIDO AMB HOSP SEX'!Y154</f>
        <v>1453392601</v>
      </c>
      <c r="E31" s="128">
        <f>+'[1]CORREGIDO AMB HOSP SEX'!Z28+'[1]CORREGIDO AMB HOSP SEX'!Z91+'[1]CORREGIDO AMB HOSP SEX'!Z154</f>
        <v>803775623</v>
      </c>
      <c r="F31" s="10">
        <f t="shared" si="0"/>
        <v>0.5530340683219152</v>
      </c>
      <c r="G31" s="15">
        <v>20.377328519438137</v>
      </c>
      <c r="H31" s="4">
        <f t="shared" si="1"/>
        <v>26045.06211135602</v>
      </c>
      <c r="I31" s="4">
        <f t="shared" si="1"/>
        <v>14403.80665914019</v>
      </c>
      <c r="J31" s="13"/>
      <c r="K31" s="13"/>
      <c r="L31" s="4"/>
      <c r="M31" s="4"/>
      <c r="N31" s="4"/>
      <c r="O31" s="4"/>
      <c r="P31" s="4"/>
      <c r="Q31" s="5"/>
      <c r="R31" s="5"/>
      <c r="S31" s="7"/>
      <c r="T31" s="7"/>
      <c r="U31" s="7"/>
      <c r="V31" s="7"/>
      <c r="W31" s="7"/>
      <c r="X31" s="7"/>
      <c r="Y31" s="7"/>
    </row>
    <row r="32" spans="1:25" ht="12" customHeight="1">
      <c r="A32" s="166"/>
      <c r="B32" s="120" t="s">
        <v>17</v>
      </c>
      <c r="C32" s="117">
        <f>SUM(C15:C31)</f>
        <v>10246453</v>
      </c>
      <c r="D32" s="129">
        <f>SUM(D15:D31)</f>
        <v>113980496826</v>
      </c>
      <c r="E32" s="129">
        <f>SUM(E15:E31)</f>
        <v>60025574659</v>
      </c>
      <c r="F32" s="115">
        <f t="shared" si="0"/>
        <v>0.5266302247360236</v>
      </c>
      <c r="G32" s="119">
        <v>3741.650788308558</v>
      </c>
      <c r="H32" s="117">
        <f t="shared" si="1"/>
        <v>11123.89788212565</v>
      </c>
      <c r="I32" s="117">
        <f t="shared" si="1"/>
        <v>5858.180841604407</v>
      </c>
      <c r="J32" s="4"/>
      <c r="K32" s="4"/>
      <c r="L32" s="4"/>
      <c r="M32" s="4"/>
      <c r="N32" s="4"/>
      <c r="O32" s="4"/>
      <c r="P32" s="4"/>
      <c r="Q32" s="5"/>
      <c r="R32" s="5"/>
      <c r="S32" s="7"/>
      <c r="T32" s="7"/>
      <c r="U32" s="7"/>
      <c r="V32" s="7"/>
      <c r="W32" s="7"/>
      <c r="X32" s="7"/>
      <c r="Y32" s="7"/>
    </row>
    <row r="33" spans="1:18" ht="12" customHeight="1">
      <c r="A33" s="164" t="s">
        <v>35</v>
      </c>
      <c r="B33" s="48" t="s">
        <v>58</v>
      </c>
      <c r="C33" s="4">
        <f>+'[1]CORREGIDO AMB HOSP SEX'!X30+'[1]CORREGIDO AMB HOSP SEX'!X93+'[1]CORREGIDO AMB HOSP SEX'!X156</f>
        <v>10259</v>
      </c>
      <c r="D33" s="128">
        <f>+'[1]CORREGIDO AMB HOSP SEX'!Y30+'[1]CORREGIDO AMB HOSP SEX'!Y93+'[1]CORREGIDO AMB HOSP SEX'!Y156</f>
        <v>9060207087</v>
      </c>
      <c r="E33" s="128">
        <f>+'[1]CORREGIDO AMB HOSP SEX'!Z30+'[1]CORREGIDO AMB HOSP SEX'!Z93+'[1]CORREGIDO AMB HOSP SEX'!Z156</f>
        <v>5468501614</v>
      </c>
      <c r="F33" s="10">
        <f t="shared" si="0"/>
        <v>0.6035735785605228</v>
      </c>
      <c r="G33" s="15">
        <v>3.746232519415011</v>
      </c>
      <c r="H33" s="4">
        <f t="shared" si="1"/>
        <v>883147.1963154303</v>
      </c>
      <c r="I33" s="4">
        <f t="shared" si="1"/>
        <v>533044.3136757968</v>
      </c>
      <c r="J33" s="4"/>
      <c r="K33" s="4"/>
      <c r="L33" s="4"/>
      <c r="M33" s="4"/>
      <c r="N33" s="4"/>
      <c r="O33" s="4"/>
      <c r="P33" s="4"/>
      <c r="Q33" s="5"/>
      <c r="R33" s="5"/>
    </row>
    <row r="34" spans="1:12" ht="12" customHeight="1">
      <c r="A34" s="165"/>
      <c r="B34" s="48" t="s">
        <v>49</v>
      </c>
      <c r="C34" s="4">
        <f>+'[1]CORREGIDO AMB HOSP SEX'!X31+'[1]CORREGIDO AMB HOSP SEX'!X94+'[1]CORREGIDO AMB HOSP SEX'!X157</f>
        <v>31070</v>
      </c>
      <c r="D34" s="128">
        <f>+'[1]CORREGIDO AMB HOSP SEX'!Y31+'[1]CORREGIDO AMB HOSP SEX'!Y94+'[1]CORREGIDO AMB HOSP SEX'!Y157</f>
        <v>11304820017</v>
      </c>
      <c r="E34" s="128">
        <f>+'[1]CORREGIDO AMB HOSP SEX'!Z31+'[1]CORREGIDO AMB HOSP SEX'!Z94+'[1]CORREGIDO AMB HOSP SEX'!Z157</f>
        <v>8657531847</v>
      </c>
      <c r="F34" s="10">
        <f t="shared" si="0"/>
        <v>0.7658265973258264</v>
      </c>
      <c r="G34" s="15">
        <v>11.345691039889305</v>
      </c>
      <c r="H34" s="4">
        <f t="shared" si="1"/>
        <v>363850.0166398455</v>
      </c>
      <c r="I34" s="4">
        <f t="shared" si="1"/>
        <v>278646.0201802382</v>
      </c>
      <c r="J34" s="4"/>
      <c r="K34" s="4"/>
      <c r="L34" s="4"/>
    </row>
    <row r="35" spans="1:9" ht="12" customHeight="1">
      <c r="A35" s="165"/>
      <c r="B35" s="48" t="s">
        <v>50</v>
      </c>
      <c r="C35" s="4">
        <f>+'[1]CORREGIDO AMB HOSP SEX'!X32+'[1]CORREGIDO AMB HOSP SEX'!X95+'[1]CORREGIDO AMB HOSP SEX'!X158</f>
        <v>25448</v>
      </c>
      <c r="D35" s="128">
        <f>+'[1]CORREGIDO AMB HOSP SEX'!Y32+'[1]CORREGIDO AMB HOSP SEX'!Y95+'[1]CORREGIDO AMB HOSP SEX'!Y158</f>
        <v>8705520637</v>
      </c>
      <c r="E35" s="128">
        <f>+'[1]CORREGIDO AMB HOSP SEX'!Z32+'[1]CORREGIDO AMB HOSP SEX'!Z95+'[1]CORREGIDO AMB HOSP SEX'!Z158</f>
        <v>5247621643</v>
      </c>
      <c r="F35" s="10">
        <f t="shared" si="0"/>
        <v>0.6027923959764889</v>
      </c>
      <c r="G35" s="15">
        <v>9.292730787998167</v>
      </c>
      <c r="H35" s="4">
        <f t="shared" si="1"/>
        <v>342090.5625982396</v>
      </c>
      <c r="I35" s="4">
        <f t="shared" si="1"/>
        <v>206209.5898695379</v>
      </c>
    </row>
    <row r="36" spans="1:9" ht="12" customHeight="1">
      <c r="A36" s="165"/>
      <c r="B36" s="48" t="s">
        <v>59</v>
      </c>
      <c r="C36" s="4">
        <f>+'[1]CORREGIDO AMB HOSP SEX'!X33+'[1]CORREGIDO AMB HOSP SEX'!X96+'[1]CORREGIDO AMB HOSP SEX'!X159</f>
        <v>6779</v>
      </c>
      <c r="D36" s="128">
        <f>+'[1]CORREGIDO AMB HOSP SEX'!Y33+'[1]CORREGIDO AMB HOSP SEX'!Y96+'[1]CORREGIDO AMB HOSP SEX'!Y159</f>
        <v>3264304517</v>
      </c>
      <c r="E36" s="128">
        <f>+'[1]CORREGIDO AMB HOSP SEX'!Z33+'[1]CORREGIDO AMB HOSP SEX'!Z96+'[1]CORREGIDO AMB HOSP SEX'!Z159</f>
        <v>1623817177</v>
      </c>
      <c r="F36" s="10">
        <f t="shared" si="0"/>
        <v>0.4974465980558517</v>
      </c>
      <c r="G36" s="15">
        <v>2.4754566964727904</v>
      </c>
      <c r="H36" s="4">
        <f t="shared" si="1"/>
        <v>481531.8656143974</v>
      </c>
      <c r="I36" s="4">
        <f t="shared" si="1"/>
        <v>239536.38840536954</v>
      </c>
    </row>
    <row r="37" spans="1:9" ht="12" customHeight="1">
      <c r="A37" s="165"/>
      <c r="B37" s="48" t="s">
        <v>60</v>
      </c>
      <c r="C37" s="4">
        <f>+'[1]CORREGIDO AMB HOSP SEX'!X34+'[1]CORREGIDO AMB HOSP SEX'!X97+'[1]CORREGIDO AMB HOSP SEX'!X160</f>
        <v>9083</v>
      </c>
      <c r="D37" s="128">
        <f>+'[1]CORREGIDO AMB HOSP SEX'!Y34+'[1]CORREGIDO AMB HOSP SEX'!Y97+'[1]CORREGIDO AMB HOSP SEX'!Y160</f>
        <v>3252612034</v>
      </c>
      <c r="E37" s="128">
        <f>+'[1]CORREGIDO AMB HOSP SEX'!Z34+'[1]CORREGIDO AMB HOSP SEX'!Z97+'[1]CORREGIDO AMB HOSP SEX'!Z160</f>
        <v>1729731435</v>
      </c>
      <c r="F37" s="10">
        <f t="shared" si="0"/>
        <v>0.5317976496793592</v>
      </c>
      <c r="G37" s="15">
        <v>3.3167979309724673</v>
      </c>
      <c r="H37" s="4">
        <f t="shared" si="1"/>
        <v>358098.8697566883</v>
      </c>
      <c r="I37" s="4">
        <f t="shared" si="1"/>
        <v>190436.1372894418</v>
      </c>
    </row>
    <row r="38" spans="1:9" ht="12" customHeight="1">
      <c r="A38" s="165"/>
      <c r="B38" s="48" t="s">
        <v>61</v>
      </c>
      <c r="C38" s="4">
        <f>+'[1]CORREGIDO AMB HOSP SEX'!X35+'[1]CORREGIDO AMB HOSP SEX'!X98+'[1]CORREGIDO AMB HOSP SEX'!X161</f>
        <v>75072</v>
      </c>
      <c r="D38" s="128">
        <f>+'[1]CORREGIDO AMB HOSP SEX'!Y35+'[1]CORREGIDO AMB HOSP SEX'!Y98+'[1]CORREGIDO AMB HOSP SEX'!Y161</f>
        <v>5105987280</v>
      </c>
      <c r="E38" s="128">
        <f>+'[1]CORREGIDO AMB HOSP SEX'!Z35+'[1]CORREGIDO AMB HOSP SEX'!Z98+'[1]CORREGIDO AMB HOSP SEX'!Z161</f>
        <v>3100367451</v>
      </c>
      <c r="F38" s="10">
        <f t="shared" si="0"/>
        <v>0.6072023452044323</v>
      </c>
      <c r="G38" s="15">
        <v>27.413701890781137</v>
      </c>
      <c r="H38" s="4">
        <f t="shared" si="1"/>
        <v>68014.53644501278</v>
      </c>
      <c r="I38" s="4">
        <f t="shared" si="1"/>
        <v>41298.58603740409</v>
      </c>
    </row>
    <row r="39" spans="1:9" ht="12" customHeight="1">
      <c r="A39" s="165"/>
      <c r="B39" s="48" t="s">
        <v>62</v>
      </c>
      <c r="C39" s="4">
        <f>+'[1]CORREGIDO AMB HOSP SEX'!X36+'[1]CORREGIDO AMB HOSP SEX'!X99+'[1]CORREGIDO AMB HOSP SEX'!X162</f>
        <v>10113</v>
      </c>
      <c r="D39" s="128">
        <f>+'[1]CORREGIDO AMB HOSP SEX'!Y36+'[1]CORREGIDO AMB HOSP SEX'!Y99+'[1]CORREGIDO AMB HOSP SEX'!Y162</f>
        <v>6184865330</v>
      </c>
      <c r="E39" s="128">
        <f>+'[1]CORREGIDO AMB HOSP SEX'!Z36+'[1]CORREGIDO AMB HOSP SEX'!Z99+'[1]CORREGIDO AMB HOSP SEX'!Z162</f>
        <v>4303200227</v>
      </c>
      <c r="F39" s="10">
        <f t="shared" si="0"/>
        <v>0.6957629628776412</v>
      </c>
      <c r="G39" s="15">
        <v>3.692918361326056</v>
      </c>
      <c r="H39" s="4">
        <f t="shared" si="1"/>
        <v>611575.7272817167</v>
      </c>
      <c r="I39" s="4">
        <f t="shared" si="1"/>
        <v>425511.7400375754</v>
      </c>
    </row>
    <row r="40" spans="1:9" ht="12" customHeight="1">
      <c r="A40" s="165"/>
      <c r="B40" s="48" t="s">
        <v>63</v>
      </c>
      <c r="C40" s="4">
        <f>+'[1]CORREGIDO AMB HOSP SEX'!X37+'[1]CORREGIDO AMB HOSP SEX'!X100+'[1]CORREGIDO AMB HOSP SEX'!X163</f>
        <v>1631</v>
      </c>
      <c r="D40" s="128">
        <f>+'[1]CORREGIDO AMB HOSP SEX'!Y37+'[1]CORREGIDO AMB HOSP SEX'!Y100+'[1]CORREGIDO AMB HOSP SEX'!Y163</f>
        <v>1131573838</v>
      </c>
      <c r="E40" s="128">
        <f>+'[1]CORREGIDO AMB HOSP SEX'!Z37+'[1]CORREGIDO AMB HOSP SEX'!Z100+'[1]CORREGIDO AMB HOSP SEX'!Z163</f>
        <v>662362258</v>
      </c>
      <c r="F40" s="10">
        <f t="shared" si="0"/>
        <v>0.5853460337777798</v>
      </c>
      <c r="G40" s="15">
        <v>0.595584875637575</v>
      </c>
      <c r="H40" s="4">
        <f t="shared" si="1"/>
        <v>693791.4396076027</v>
      </c>
      <c r="I40" s="4">
        <f t="shared" si="1"/>
        <v>406108.0674432863</v>
      </c>
    </row>
    <row r="41" spans="1:9" ht="12" customHeight="1">
      <c r="A41" s="165"/>
      <c r="B41" s="48" t="s">
        <v>64</v>
      </c>
      <c r="C41" s="4">
        <f>+'[1]CORREGIDO AMB HOSP SEX'!X38+'[1]CORREGIDO AMB HOSP SEX'!X101+'[1]CORREGIDO AMB HOSP SEX'!X164</f>
        <v>32658</v>
      </c>
      <c r="D41" s="128">
        <f>+'[1]CORREGIDO AMB HOSP SEX'!Y38+'[1]CORREGIDO AMB HOSP SEX'!Y101+'[1]CORREGIDO AMB HOSP SEX'!Y164</f>
        <v>19725336614</v>
      </c>
      <c r="E41" s="128">
        <f>+'[1]CORREGIDO AMB HOSP SEX'!Z38+'[1]CORREGIDO AMB HOSP SEX'!Z101+'[1]CORREGIDO AMB HOSP SEX'!Z164</f>
        <v>13733117294</v>
      </c>
      <c r="F41" s="10">
        <f t="shared" si="0"/>
        <v>0.6962171324494894</v>
      </c>
      <c r="G41" s="15">
        <v>11.925573800473284</v>
      </c>
      <c r="H41" s="4">
        <f t="shared" si="1"/>
        <v>603997.0792455141</v>
      </c>
      <c r="I41" s="4">
        <f t="shared" si="1"/>
        <v>420513.1145201788</v>
      </c>
    </row>
    <row r="42" spans="1:9" ht="12" customHeight="1">
      <c r="A42" s="165"/>
      <c r="B42" s="48" t="s">
        <v>65</v>
      </c>
      <c r="C42" s="4">
        <f>+'[1]CORREGIDO AMB HOSP SEX'!X39+'[1]CORREGIDO AMB HOSP SEX'!X102+'[1]CORREGIDO AMB HOSP SEX'!X165</f>
        <v>4474</v>
      </c>
      <c r="D42" s="128">
        <f>+'[1]CORREGIDO AMB HOSP SEX'!Y39+'[1]CORREGIDO AMB HOSP SEX'!Y102+'[1]CORREGIDO AMB HOSP SEX'!Y165</f>
        <v>1576998885</v>
      </c>
      <c r="E42" s="128">
        <f>+'[1]CORREGIDO AMB HOSP SEX'!Z39+'[1]CORREGIDO AMB HOSP SEX'!Z102+'[1]CORREGIDO AMB HOSP SEX'!Z165</f>
        <v>1022369672</v>
      </c>
      <c r="F42" s="10">
        <f t="shared" si="0"/>
        <v>0.6483008210877714</v>
      </c>
      <c r="G42" s="15">
        <v>1.633750296506751</v>
      </c>
      <c r="H42" s="4">
        <f t="shared" si="1"/>
        <v>352480.7521233795</v>
      </c>
      <c r="I42" s="4">
        <f t="shared" si="1"/>
        <v>228513.56101922216</v>
      </c>
    </row>
    <row r="43" spans="1:9" ht="12" customHeight="1">
      <c r="A43" s="165"/>
      <c r="B43" s="48" t="s">
        <v>66</v>
      </c>
      <c r="C43" s="4">
        <f>+'[1]CORREGIDO AMB HOSP SEX'!X40+'[1]CORREGIDO AMB HOSP SEX'!X103+'[1]CORREGIDO AMB HOSP SEX'!X166</f>
        <v>20766</v>
      </c>
      <c r="D43" s="128">
        <f>+'[1]CORREGIDO AMB HOSP SEX'!Y40+'[1]CORREGIDO AMB HOSP SEX'!Y103+'[1]CORREGIDO AMB HOSP SEX'!Y166</f>
        <v>9785070179</v>
      </c>
      <c r="E43" s="128">
        <f>+'[1]CORREGIDO AMB HOSP SEX'!Z40+'[1]CORREGIDO AMB HOSP SEX'!Z103+'[1]CORREGIDO AMB HOSP SEX'!Z166</f>
        <v>7003517382</v>
      </c>
      <c r="F43" s="10">
        <f t="shared" si="0"/>
        <v>0.7157350181330774</v>
      </c>
      <c r="G43" s="15">
        <v>7.5830260744879725</v>
      </c>
      <c r="H43" s="4">
        <f t="shared" si="1"/>
        <v>471206.3073774439</v>
      </c>
      <c r="I43" s="4">
        <f t="shared" si="1"/>
        <v>337258.85495521524</v>
      </c>
    </row>
    <row r="44" spans="1:9" ht="12" customHeight="1">
      <c r="A44" s="165"/>
      <c r="B44" s="48" t="s">
        <v>67</v>
      </c>
      <c r="C44" s="4">
        <f>+'[1]CORREGIDO AMB HOSP SEX'!X41+'[1]CORREGIDO AMB HOSP SEX'!X104+'[1]CORREGIDO AMB HOSP SEX'!X167</f>
        <v>2544</v>
      </c>
      <c r="D44" s="128">
        <f>+'[1]CORREGIDO AMB HOSP SEX'!Y41+'[1]CORREGIDO AMB HOSP SEX'!Y104+'[1]CORREGIDO AMB HOSP SEX'!Y167</f>
        <v>1344080411</v>
      </c>
      <c r="E44" s="128">
        <f>+'[1]CORREGIDO AMB HOSP SEX'!Z41+'[1]CORREGIDO AMB HOSP SEX'!Z104+'[1]CORREGIDO AMB HOSP SEX'!Z167</f>
        <v>831108120</v>
      </c>
      <c r="F44" s="10">
        <f t="shared" si="0"/>
        <v>0.6183470223940344</v>
      </c>
      <c r="G44" s="15">
        <v>0.9289809464267266</v>
      </c>
      <c r="H44" s="4">
        <f t="shared" si="1"/>
        <v>528333.4948899371</v>
      </c>
      <c r="I44" s="4">
        <f t="shared" si="1"/>
        <v>326693.4433962264</v>
      </c>
    </row>
    <row r="45" spans="1:9" ht="12" customHeight="1">
      <c r="A45" s="165"/>
      <c r="B45" s="48" t="s">
        <v>126</v>
      </c>
      <c r="C45" s="4">
        <f>+'[1]CORREGIDO AMB HOSP SEX'!X42+'[1]CORREGIDO AMB HOSP SEX'!X105+'[1]CORREGIDO AMB HOSP SEX'!X168</f>
        <v>16307</v>
      </c>
      <c r="D45" s="128">
        <f>+'[1]CORREGIDO AMB HOSP SEX'!Y42+'[1]CORREGIDO AMB HOSP SEX'!Y105+'[1]CORREGIDO AMB HOSP SEX'!Y168</f>
        <v>8821539020</v>
      </c>
      <c r="E45" s="128">
        <f>+'[1]CORREGIDO AMB HOSP SEX'!Z42+'[1]CORREGIDO AMB HOSP SEX'!Z105+'[1]CORREGIDO AMB HOSP SEX'!Z168</f>
        <v>5879229388</v>
      </c>
      <c r="F45" s="10">
        <f t="shared" si="0"/>
        <v>0.6664630031869427</v>
      </c>
      <c r="G45" s="15">
        <v>12.544534494969723</v>
      </c>
      <c r="H45" s="4">
        <f t="shared" si="1"/>
        <v>540966.3960262464</v>
      </c>
      <c r="I45" s="4">
        <f t="shared" si="1"/>
        <v>360534.0889188692</v>
      </c>
    </row>
    <row r="46" spans="1:9" ht="12" customHeight="1">
      <c r="A46" s="165"/>
      <c r="B46" s="48" t="s">
        <v>127</v>
      </c>
      <c r="C46" s="4">
        <f>+'[1]CORREGIDO AMB HOSP SEX'!X43+'[1]CORREGIDO AMB HOSP SEX'!X106+'[1]CORREGIDO AMB HOSP SEX'!X169</f>
        <v>8021</v>
      </c>
      <c r="D46" s="128">
        <f>+'[1]CORREGIDO AMB HOSP SEX'!Y43+'[1]CORREGIDO AMB HOSP SEX'!Y106+'[1]CORREGIDO AMB HOSP SEX'!Y169</f>
        <v>1891851341</v>
      </c>
      <c r="E46" s="128">
        <f>+'[1]CORREGIDO AMB HOSP SEX'!Z43+'[1]CORREGIDO AMB HOSP SEX'!Z106+'[1]CORREGIDO AMB HOSP SEX'!Z169</f>
        <v>1272353831</v>
      </c>
      <c r="F46" s="10">
        <f t="shared" si="0"/>
        <v>0.6725442974432947</v>
      </c>
      <c r="G46" s="15">
        <v>6.170338577552717</v>
      </c>
      <c r="H46" s="4">
        <f t="shared" si="1"/>
        <v>235862.2791422516</v>
      </c>
      <c r="I46" s="4">
        <f t="shared" si="1"/>
        <v>158627.83081909985</v>
      </c>
    </row>
    <row r="47" spans="1:9" ht="12" customHeight="1">
      <c r="A47" s="165"/>
      <c r="B47" s="48" t="s">
        <v>128</v>
      </c>
      <c r="C47" s="4">
        <f>+'[1]CORREGIDO AMB HOSP SEX'!X44+'[1]CORREGIDO AMB HOSP SEX'!X107+'[1]CORREGIDO AMB HOSP SEX'!X170</f>
        <v>22598</v>
      </c>
      <c r="D47" s="128">
        <f>+'[1]CORREGIDO AMB HOSP SEX'!Y44+'[1]CORREGIDO AMB HOSP SEX'!Y107+'[1]CORREGIDO AMB HOSP SEX'!Y170</f>
        <v>12976734735</v>
      </c>
      <c r="E47" s="128">
        <f>+'[1]CORREGIDO AMB HOSP SEX'!Z44+'[1]CORREGIDO AMB HOSP SEX'!Z107+'[1]CORREGIDO AMB HOSP SEX'!Z170</f>
        <v>9586199519</v>
      </c>
      <c r="F47" s="10">
        <f t="shared" si="0"/>
        <v>0.738722006326039</v>
      </c>
      <c r="G47" s="15">
        <v>30.243926812141822</v>
      </c>
      <c r="H47" s="4">
        <f t="shared" si="1"/>
        <v>574242.6203646341</v>
      </c>
      <c r="I47" s="4">
        <f t="shared" si="1"/>
        <v>424205.66063368437</v>
      </c>
    </row>
    <row r="48" spans="1:9" ht="12" customHeight="1">
      <c r="A48" s="165"/>
      <c r="B48" s="48" t="s">
        <v>71</v>
      </c>
      <c r="C48" s="4">
        <f>+'[1]CORREGIDO AMB HOSP SEX'!X45+'[1]CORREGIDO AMB HOSP SEX'!X108+'[1]CORREGIDO AMB HOSP SEX'!X171</f>
        <v>31743</v>
      </c>
      <c r="D48" s="128">
        <f>+'[1]CORREGIDO AMB HOSP SEX'!Y45+'[1]CORREGIDO AMB HOSP SEX'!Y108+'[1]CORREGIDO AMB HOSP SEX'!Y171</f>
        <v>15630758770</v>
      </c>
      <c r="E48" s="128">
        <f>+'[1]CORREGIDO AMB HOSP SEX'!Z45+'[1]CORREGIDO AMB HOSP SEX'!Z108+'[1]CORREGIDO AMB HOSP SEX'!Z171</f>
        <v>9783549164</v>
      </c>
      <c r="F48" s="10">
        <f t="shared" si="0"/>
        <v>0.6259164579250941</v>
      </c>
      <c r="G48" s="15">
        <v>11.591447398751408</v>
      </c>
      <c r="H48" s="4">
        <f t="shared" si="1"/>
        <v>492415.9269760262</v>
      </c>
      <c r="I48" s="4">
        <f t="shared" si="1"/>
        <v>308211.2328387361</v>
      </c>
    </row>
    <row r="49" spans="1:9" ht="12" customHeight="1">
      <c r="A49" s="166"/>
      <c r="B49" s="120" t="s">
        <v>17</v>
      </c>
      <c r="C49" s="117">
        <f>SUM(C33:C48)</f>
        <v>308566</v>
      </c>
      <c r="D49" s="129">
        <f>SUM(D33:D48)</f>
        <v>119762260695</v>
      </c>
      <c r="E49" s="129">
        <f>SUM(E33:E48)</f>
        <v>79904578022</v>
      </c>
      <c r="F49" s="115">
        <f t="shared" si="0"/>
        <v>0.6671933007802345</v>
      </c>
      <c r="G49" s="119">
        <v>112.67764729367504</v>
      </c>
      <c r="H49" s="117">
        <f t="shared" si="1"/>
        <v>388125.265567172</v>
      </c>
      <c r="I49" s="117">
        <f t="shared" si="1"/>
        <v>258954.5770499666</v>
      </c>
    </row>
    <row r="50" spans="1:9" ht="12" customHeight="1">
      <c r="A50" s="164" t="s">
        <v>36</v>
      </c>
      <c r="B50" s="123" t="s">
        <v>129</v>
      </c>
      <c r="C50" s="14">
        <f>+'[1]CORREGIDO AMB HOSP SEX'!X47+'[1]CORREGIDO AMB HOSP SEX'!X110+'[1]CORREGIDO AMB HOSP SEX'!X173</f>
        <v>16913</v>
      </c>
      <c r="D50" s="131">
        <f>+'[1]CORREGIDO AMB HOSP SEX'!Y47+'[1]CORREGIDO AMB HOSP SEX'!Y110+'[1]CORREGIDO AMB HOSP SEX'!Y173</f>
        <v>1184582626</v>
      </c>
      <c r="E50" s="131">
        <f>+'[1]CORREGIDO AMB HOSP SEX'!Z47+'[1]CORREGIDO AMB HOSP SEX'!Z110+'[1]CORREGIDO AMB HOSP SEX'!Z173</f>
        <v>671223346</v>
      </c>
      <c r="F50" s="32">
        <f t="shared" si="0"/>
        <v>0.5666327795694008</v>
      </c>
      <c r="G50" s="33">
        <v>6.176043532592463</v>
      </c>
      <c r="H50" s="14">
        <f t="shared" si="1"/>
        <v>70039.76976290428</v>
      </c>
      <c r="I50" s="14">
        <f t="shared" si="1"/>
        <v>39686.82942115532</v>
      </c>
    </row>
    <row r="51" spans="1:9" ht="12" customHeight="1">
      <c r="A51" s="165"/>
      <c r="B51" s="48" t="s">
        <v>72</v>
      </c>
      <c r="C51" s="4">
        <f>+'[1]CORREGIDO AMB HOSP SEX'!X48+'[1]CORREGIDO AMB HOSP SEX'!X111+'[1]CORREGIDO AMB HOSP SEX'!X174</f>
        <v>951076</v>
      </c>
      <c r="D51" s="128">
        <f>+'[1]CORREGIDO AMB HOSP SEX'!Y48+'[1]CORREGIDO AMB HOSP SEX'!Y111+'[1]CORREGIDO AMB HOSP SEX'!Y174</f>
        <v>114713130756</v>
      </c>
      <c r="E51" s="128">
        <f>+'[1]CORREGIDO AMB HOSP SEX'!Z48+'[1]CORREGIDO AMB HOSP SEX'!Z111+'[1]CORREGIDO AMB HOSP SEX'!Z174</f>
        <v>93722743560</v>
      </c>
      <c r="F51" s="10">
        <f t="shared" si="0"/>
        <v>0.8170184436806324</v>
      </c>
      <c r="G51" s="15">
        <v>347.30011108637785</v>
      </c>
      <c r="H51" s="4">
        <f t="shared" si="1"/>
        <v>120614.05266876674</v>
      </c>
      <c r="I51" s="4">
        <f t="shared" si="1"/>
        <v>98543.90559744963</v>
      </c>
    </row>
    <row r="52" spans="1:9" ht="12" customHeight="1">
      <c r="A52" s="165"/>
      <c r="B52" s="48" t="s">
        <v>73</v>
      </c>
      <c r="C52" s="4">
        <f>+'[1]CORREGIDO AMB HOSP SEX'!X49+'[1]CORREGIDO AMB HOSP SEX'!X112+'[1]CORREGIDO AMB HOSP SEX'!X175</f>
        <v>374453</v>
      </c>
      <c r="D52" s="128">
        <f>+'[1]CORREGIDO AMB HOSP SEX'!Y49+'[1]CORREGIDO AMB HOSP SEX'!Y112+'[1]CORREGIDO AMB HOSP SEX'!Y175</f>
        <v>62105846024</v>
      </c>
      <c r="E52" s="128">
        <f>+'[1]CORREGIDO AMB HOSP SEX'!Z49+'[1]CORREGIDO AMB HOSP SEX'!Z112+'[1]CORREGIDO AMB HOSP SEX'!Z175</f>
        <v>48520097998</v>
      </c>
      <c r="F52" s="10">
        <f t="shared" si="0"/>
        <v>0.7812484831017363</v>
      </c>
      <c r="G52" s="15">
        <v>136.73730437591473</v>
      </c>
      <c r="H52" s="4">
        <f t="shared" si="1"/>
        <v>165857.52023351396</v>
      </c>
      <c r="I52" s="4">
        <f t="shared" si="1"/>
        <v>129575.93609344831</v>
      </c>
    </row>
    <row r="53" spans="1:9" ht="12" customHeight="1">
      <c r="A53" s="165"/>
      <c r="B53" s="48" t="s">
        <v>74</v>
      </c>
      <c r="C53" s="4">
        <f>+'[1]CORREGIDO AMB HOSP SEX'!X50+'[1]CORREGIDO AMB HOSP SEX'!X113+'[1]CORREGIDO AMB HOSP SEX'!X176</f>
        <v>89003</v>
      </c>
      <c r="D53" s="128">
        <f>+'[1]CORREGIDO AMB HOSP SEX'!Y50+'[1]CORREGIDO AMB HOSP SEX'!Y113+'[1]CORREGIDO AMB HOSP SEX'!Y176</f>
        <v>8987105969</v>
      </c>
      <c r="E53" s="128">
        <f>+'[1]CORREGIDO AMB HOSP SEX'!Z50+'[1]CORREGIDO AMB HOSP SEX'!Z113+'[1]CORREGIDO AMB HOSP SEX'!Z176</f>
        <v>3756665711</v>
      </c>
      <c r="F53" s="10">
        <f t="shared" si="0"/>
        <v>0.4180061661627437</v>
      </c>
      <c r="G53" s="15">
        <v>32.50082200268001</v>
      </c>
      <c r="H53" s="4">
        <f t="shared" si="1"/>
        <v>100975.31509050257</v>
      </c>
      <c r="I53" s="4">
        <f t="shared" si="1"/>
        <v>42208.30433805602</v>
      </c>
    </row>
    <row r="54" spans="1:9" ht="12" customHeight="1">
      <c r="A54" s="165"/>
      <c r="B54" s="48" t="s">
        <v>75</v>
      </c>
      <c r="C54" s="4">
        <f>+'[1]CORREGIDO AMB HOSP SEX'!X51+'[1]CORREGIDO AMB HOSP SEX'!X114+'[1]CORREGIDO AMB HOSP SEX'!X177</f>
        <v>128854</v>
      </c>
      <c r="D54" s="128">
        <f>+'[1]CORREGIDO AMB HOSP SEX'!Y51+'[1]CORREGIDO AMB HOSP SEX'!Y114+'[1]CORREGIDO AMB HOSP SEX'!Y177</f>
        <v>11543319556</v>
      </c>
      <c r="E54" s="128">
        <f>+'[1]CORREGIDO AMB HOSP SEX'!Z51+'[1]CORREGIDO AMB HOSP SEX'!Z114+'[1]CORREGIDO AMB HOSP SEX'!Z177</f>
        <v>2541419145</v>
      </c>
      <c r="F54" s="10">
        <f t="shared" si="0"/>
        <v>0.2201636308057519</v>
      </c>
      <c r="G54" s="15">
        <v>47.053031002700244</v>
      </c>
      <c r="H54" s="4">
        <f t="shared" si="1"/>
        <v>89584.48752852065</v>
      </c>
      <c r="I54" s="4">
        <f t="shared" si="1"/>
        <v>19723.246038151705</v>
      </c>
    </row>
    <row r="55" spans="1:9" ht="12" customHeight="1">
      <c r="A55" s="165"/>
      <c r="B55" s="48" t="s">
        <v>76</v>
      </c>
      <c r="C55" s="4">
        <f>+'[1]CORREGIDO AMB HOSP SEX'!X52+'[1]CORREGIDO AMB HOSP SEX'!X115+'[1]CORREGIDO AMB HOSP SEX'!X178</f>
        <v>1585</v>
      </c>
      <c r="D55" s="128">
        <f>+'[1]CORREGIDO AMB HOSP SEX'!Y52+'[1]CORREGIDO AMB HOSP SEX'!Y115+'[1]CORREGIDO AMB HOSP SEX'!Y178</f>
        <v>1084340057</v>
      </c>
      <c r="E55" s="128">
        <f>+'[1]CORREGIDO AMB HOSP SEX'!Z52+'[1]CORREGIDO AMB HOSP SEX'!Z115+'[1]CORREGIDO AMB HOSP SEX'!Z178</f>
        <v>297607438</v>
      </c>
      <c r="F55" s="10">
        <f t="shared" si="0"/>
        <v>0.27445950749378245</v>
      </c>
      <c r="G55" s="15">
        <v>0.5787872641848906</v>
      </c>
      <c r="H55" s="4">
        <f t="shared" si="1"/>
        <v>684126.2189274448</v>
      </c>
      <c r="I55" s="4">
        <f t="shared" si="1"/>
        <v>187764.9451104101</v>
      </c>
    </row>
    <row r="56" spans="1:9" ht="12" customHeight="1">
      <c r="A56" s="165"/>
      <c r="B56" s="48" t="s">
        <v>77</v>
      </c>
      <c r="C56" s="4">
        <f>+'[1]CORREGIDO AMB HOSP SEX'!X53+'[1]CORREGIDO AMB HOSP SEX'!X116+'[1]CORREGIDO AMB HOSP SEX'!X179</f>
        <v>14228</v>
      </c>
      <c r="D56" s="128">
        <f>+'[1]CORREGIDO AMB HOSP SEX'!Y53+'[1]CORREGIDO AMB HOSP SEX'!Y116+'[1]CORREGIDO AMB HOSP SEX'!Y179</f>
        <v>888809386</v>
      </c>
      <c r="E56" s="128">
        <f>+'[1]CORREGIDO AMB HOSP SEX'!Z53+'[1]CORREGIDO AMB HOSP SEX'!Z116+'[1]CORREGIDO AMB HOSP SEX'!Z179</f>
        <v>414698915</v>
      </c>
      <c r="F56" s="10">
        <f t="shared" si="0"/>
        <v>0.4665780104621892</v>
      </c>
      <c r="G56" s="15">
        <v>5.195574255408595</v>
      </c>
      <c r="H56" s="4">
        <f t="shared" si="1"/>
        <v>62469.031908912</v>
      </c>
      <c r="I56" s="4">
        <f t="shared" si="1"/>
        <v>29146.67662355918</v>
      </c>
    </row>
    <row r="57" spans="1:9" ht="12" customHeight="1">
      <c r="A57" s="165"/>
      <c r="B57" s="48" t="s">
        <v>97</v>
      </c>
      <c r="C57" s="4">
        <f>+'[1]CORREGIDO AMB HOSP SEX'!X54+'[1]CORREGIDO AMB HOSP SEX'!X117+'[1]CORREGIDO AMB HOSP SEX'!X180</f>
        <v>3374</v>
      </c>
      <c r="D57" s="128">
        <f>+'[1]CORREGIDO AMB HOSP SEX'!Y54+'[1]CORREGIDO AMB HOSP SEX'!Y117+'[1]CORREGIDO AMB HOSP SEX'!Y180</f>
        <v>64765166</v>
      </c>
      <c r="E57" s="128">
        <f>+'[1]CORREGIDO AMB HOSP SEX'!Z54+'[1]CORREGIDO AMB HOSP SEX'!Z117+'[1]CORREGIDO AMB HOSP SEX'!Z180</f>
        <v>38042748</v>
      </c>
      <c r="F57" s="10">
        <f>+E57/D57</f>
        <v>0.587395205626432</v>
      </c>
      <c r="G57" s="15">
        <v>1.2320682835077732</v>
      </c>
      <c r="H57" s="4">
        <f t="shared" si="1"/>
        <v>19195.36633076467</v>
      </c>
      <c r="I57" s="4">
        <f t="shared" si="1"/>
        <v>11275.266152934202</v>
      </c>
    </row>
    <row r="58" spans="1:9" ht="12" customHeight="1">
      <c r="A58" s="166"/>
      <c r="B58" s="120" t="s">
        <v>17</v>
      </c>
      <c r="C58" s="117">
        <f>SUM(C50:C57)</f>
        <v>1579486</v>
      </c>
      <c r="D58" s="129">
        <f>SUM(D50:D57)</f>
        <v>200571899540</v>
      </c>
      <c r="E58" s="129">
        <f>SUM(E50:E57)</f>
        <v>149962498861</v>
      </c>
      <c r="F58" s="115">
        <f t="shared" si="0"/>
        <v>0.7476745207326165</v>
      </c>
      <c r="G58" s="119">
        <v>576.7737418033666</v>
      </c>
      <c r="H58" s="117">
        <f t="shared" si="1"/>
        <v>126985.55070446969</v>
      </c>
      <c r="I58" s="117">
        <f t="shared" si="1"/>
        <v>94943.86076293174</v>
      </c>
    </row>
    <row r="59" spans="1:9" ht="12" customHeight="1">
      <c r="A59" s="164" t="s">
        <v>215</v>
      </c>
      <c r="B59" s="123" t="s">
        <v>210</v>
      </c>
      <c r="C59" s="14">
        <f>+'[1]CORREGIDO AMB HOSP SEX'!X56+'[1]CORREGIDO AMB HOSP SEX'!X119+'[1]CORREGIDO AMB HOSP SEX'!X182</f>
        <v>1594338</v>
      </c>
      <c r="D59" s="131">
        <f>+'[1]CORREGIDO AMB HOSP SEX'!Y56+'[1]CORREGIDO AMB HOSP SEX'!Y119+'[1]CORREGIDO AMB HOSP SEX'!Y182</f>
        <v>25519471904</v>
      </c>
      <c r="E59" s="131">
        <f>+'[1]CORREGIDO AMB HOSP SEX'!Z56+'[1]CORREGIDO AMB HOSP SEX'!Z119+'[1]CORREGIDO AMB HOSP SEX'!Z182</f>
        <v>24486463997</v>
      </c>
      <c r="F59" s="32">
        <f t="shared" si="0"/>
        <v>0.959520796085201</v>
      </c>
      <c r="G59" s="33">
        <v>582.1971793097855</v>
      </c>
      <c r="H59" s="14">
        <f t="shared" si="1"/>
        <v>16006.312277572259</v>
      </c>
      <c r="I59" s="14">
        <f t="shared" si="1"/>
        <v>15358.389498964461</v>
      </c>
    </row>
    <row r="60" spans="1:9" ht="12" customHeight="1">
      <c r="A60" s="165"/>
      <c r="B60" s="48" t="s">
        <v>213</v>
      </c>
      <c r="C60" s="4">
        <f>+'[1]CORREGIDO AMB HOSP SEX'!X57+'[1]CORREGIDO AMB HOSP SEX'!X120+'[1]CORREGIDO AMB HOSP SEX'!X183</f>
        <v>720451</v>
      </c>
      <c r="D60" s="128">
        <f>+'[1]CORREGIDO AMB HOSP SEX'!Y57+'[1]CORREGIDO AMB HOSP SEX'!Y120+'[1]CORREGIDO AMB HOSP SEX'!Y183</f>
        <v>59083690319</v>
      </c>
      <c r="E60" s="128">
        <f>+'[1]CORREGIDO AMB HOSP SEX'!Z57+'[1]CORREGIDO AMB HOSP SEX'!Z120+'[1]CORREGIDO AMB HOSP SEX'!Z183</f>
        <v>43458276297</v>
      </c>
      <c r="F60" s="10">
        <f t="shared" si="0"/>
        <v>0.7355376088115604</v>
      </c>
      <c r="G60" s="15">
        <v>263.08382540647864</v>
      </c>
      <c r="H60" s="4">
        <f t="shared" si="1"/>
        <v>82009.31127724162</v>
      </c>
      <c r="I60" s="4">
        <f t="shared" si="1"/>
        <v>60320.93271714523</v>
      </c>
    </row>
    <row r="61" spans="1:9" ht="12" customHeight="1">
      <c r="A61" s="168"/>
      <c r="B61" s="48" t="s">
        <v>121</v>
      </c>
      <c r="C61" s="4">
        <f>+'[1]CORREGIDO AMB HOSP SEX'!X58+'[1]CORREGIDO AMB HOSP SEX'!X121+'[1]CORREGIDO AMB HOSP SEX'!X184</f>
        <v>289767</v>
      </c>
      <c r="D61" s="128">
        <f>+'[1]CORREGIDO AMB HOSP SEX'!Y58+'[1]CORREGIDO AMB HOSP SEX'!Y121+'[1]CORREGIDO AMB HOSP SEX'!Y184</f>
        <v>40024273594</v>
      </c>
      <c r="E61" s="128">
        <f>+'[1]CORREGIDO AMB HOSP SEX'!Z58+'[1]CORREGIDO AMB HOSP SEX'!Z121+'[1]CORREGIDO AMB HOSP SEX'!Z184</f>
        <v>31527528521</v>
      </c>
      <c r="F61" s="10">
        <f t="shared" si="0"/>
        <v>0.7877101990859432</v>
      </c>
      <c r="G61" s="15">
        <v>105.81290169152251</v>
      </c>
      <c r="H61" s="4">
        <f aca="true" t="shared" si="2" ref="H61:I67">+D61/$C61</f>
        <v>138125.71339731576</v>
      </c>
      <c r="I61" s="4">
        <f t="shared" si="2"/>
        <v>108803.03319908754</v>
      </c>
    </row>
    <row r="62" spans="1:9" ht="12" customHeight="1">
      <c r="A62" s="168"/>
      <c r="B62" s="48" t="s">
        <v>78</v>
      </c>
      <c r="C62" s="4">
        <f>+'[1]CORREGIDO AMB HOSP SEX'!X59+'[1]CORREGIDO AMB HOSP SEX'!X122+'[1]CORREGIDO AMB HOSP SEX'!X185</f>
        <v>958885</v>
      </c>
      <c r="D62" s="128">
        <f>+'[1]CORREGIDO AMB HOSP SEX'!Y59+'[1]CORREGIDO AMB HOSP SEX'!Y122+'[1]CORREGIDO AMB HOSP SEX'!Y185</f>
        <v>18852491828</v>
      </c>
      <c r="E62" s="128">
        <f>+'[1]CORREGIDO AMB HOSP SEX'!Z59+'[1]CORREGIDO AMB HOSP SEX'!Z122+'[1]CORREGIDO AMB HOSP SEX'!Z185</f>
        <v>7977012548</v>
      </c>
      <c r="F62" s="10">
        <f t="shared" si="0"/>
        <v>0.4231277552473155</v>
      </c>
      <c r="G62" s="15">
        <v>350.15168821320424</v>
      </c>
      <c r="H62" s="4">
        <f t="shared" si="2"/>
        <v>19660.847576090982</v>
      </c>
      <c r="I62" s="4">
        <f t="shared" si="2"/>
        <v>8319.050301131001</v>
      </c>
    </row>
    <row r="63" spans="1:9" ht="12" customHeight="1">
      <c r="A63" s="168"/>
      <c r="B63" s="48" t="s">
        <v>211</v>
      </c>
      <c r="C63" s="4">
        <f>+'[1]CORREGIDO AMB HOSP SEX'!X60+'[1]CORREGIDO AMB HOSP SEX'!X123+'[1]CORREGIDO AMB HOSP SEX'!X186</f>
        <v>15414</v>
      </c>
      <c r="D63" s="128">
        <f>+'[1]CORREGIDO AMB HOSP SEX'!Y60+'[1]CORREGIDO AMB HOSP SEX'!Y123+'[1]CORREGIDO AMB HOSP SEX'!Y186</f>
        <v>10663191336</v>
      </c>
      <c r="E63" s="128">
        <f>+'[1]CORREGIDO AMB HOSP SEX'!Z60+'[1]CORREGIDO AMB HOSP SEX'!Z123+'[1]CORREGIDO AMB HOSP SEX'!Z186</f>
        <v>7153761240</v>
      </c>
      <c r="F63" s="10">
        <f t="shared" si="0"/>
        <v>0.6708836983772566</v>
      </c>
      <c r="G63" s="15">
        <v>5.628660498514765</v>
      </c>
      <c r="H63" s="4">
        <f t="shared" si="2"/>
        <v>691786.1253405995</v>
      </c>
      <c r="I63" s="4">
        <f t="shared" si="2"/>
        <v>464108.03425457375</v>
      </c>
    </row>
    <row r="64" spans="1:9" ht="12" customHeight="1">
      <c r="A64" s="168"/>
      <c r="B64" s="48" t="s">
        <v>212</v>
      </c>
      <c r="C64" s="4">
        <f>+'[1]CORREGIDO AMB HOSP SEX'!X61+'[1]CORREGIDO AMB HOSP SEX'!X124+'[1]CORREGIDO AMB HOSP SEX'!X187</f>
        <v>976</v>
      </c>
      <c r="D64" s="128">
        <f>+'[1]CORREGIDO AMB HOSP SEX'!Y61+'[1]CORREGIDO AMB HOSP SEX'!Y124+'[1]CORREGIDO AMB HOSP SEX'!Y187</f>
        <v>353513072</v>
      </c>
      <c r="E64" s="128">
        <f>+'[1]CORREGIDO AMB HOSP SEX'!Z61+'[1]CORREGIDO AMB HOSP SEX'!Z124+'[1]CORREGIDO AMB HOSP SEX'!Z187</f>
        <v>273036455</v>
      </c>
      <c r="F64" s="10">
        <f t="shared" si="0"/>
        <v>0.7723517929769793</v>
      </c>
      <c r="G64" s="15">
        <v>0.356401495170002</v>
      </c>
      <c r="H64" s="4">
        <f t="shared" si="2"/>
        <v>362206.01639344264</v>
      </c>
      <c r="I64" s="4">
        <f t="shared" si="2"/>
        <v>279750.4661885246</v>
      </c>
    </row>
    <row r="65" spans="1:9" ht="12" customHeight="1">
      <c r="A65" s="173"/>
      <c r="B65" s="120" t="s">
        <v>17</v>
      </c>
      <c r="C65" s="117">
        <f>SUM(C59:C64)</f>
        <v>3579831</v>
      </c>
      <c r="D65" s="129">
        <f>SUM(D59:D64)</f>
        <v>154496632053</v>
      </c>
      <c r="E65" s="129">
        <f>SUM(E59:E64)</f>
        <v>114876079058</v>
      </c>
      <c r="F65" s="115">
        <f t="shared" si="0"/>
        <v>0.7435507009537387</v>
      </c>
      <c r="G65" s="116">
        <v>1307.2306566146756</v>
      </c>
      <c r="H65" s="117">
        <f t="shared" si="2"/>
        <v>43157.521138009026</v>
      </c>
      <c r="I65" s="117">
        <f t="shared" si="2"/>
        <v>32089.805093592408</v>
      </c>
    </row>
    <row r="66" spans="1:9" ht="12" customHeight="1">
      <c r="A66" s="171" t="s">
        <v>19</v>
      </c>
      <c r="B66" s="171"/>
      <c r="C66" s="14">
        <f>+'[1]CORREGIDO AMB HOSP SEX'!X63+'[1]CORREGIDO AMB HOSP SEX'!X64+'[1]CORREGIDO AMB HOSP SEX'!X126+'[1]CORREGIDO AMB HOSP SEX'!X127+'[1]CORREGIDO AMB HOSP SEX'!X189+'[1]CORREGIDO AMB HOSP SEX'!X190</f>
        <v>2241807</v>
      </c>
      <c r="D66" s="131">
        <f>+'[1]CORREGIDO AMB HOSP SEX'!Y63+'[1]CORREGIDO AMB HOSP SEX'!Y64+'[1]CORREGIDO AMB HOSP SEX'!Y126+'[1]CORREGIDO AMB HOSP SEX'!Y127+'[1]CORREGIDO AMB HOSP SEX'!Y189+'[1]CORREGIDO AMB HOSP SEX'!Y190</f>
        <v>80445809705</v>
      </c>
      <c r="E66" s="131">
        <f>+'[1]CORREGIDO AMB HOSP SEX'!Z63+'[1]CORREGIDO AMB HOSP SEX'!Z64+'[1]CORREGIDO AMB HOSP SEX'!Z126+'[1]CORREGIDO AMB HOSP SEX'!Z127+'[1]CORREGIDO AMB HOSP SEX'!Z189+'[1]CORREGIDO AMB HOSP SEX'!Z190</f>
        <v>49020202083</v>
      </c>
      <c r="F66" s="11">
        <f t="shared" si="0"/>
        <v>0.6093568112840216</v>
      </c>
      <c r="G66" s="16">
        <v>818.630498650181</v>
      </c>
      <c r="H66" s="6">
        <f t="shared" si="2"/>
        <v>35884.3601188684</v>
      </c>
      <c r="I66" s="6">
        <f t="shared" si="2"/>
        <v>21866.37925700116</v>
      </c>
    </row>
    <row r="67" spans="1:9" ht="12" customHeight="1" thickBot="1">
      <c r="A67" s="139"/>
      <c r="B67" s="121" t="s">
        <v>122</v>
      </c>
      <c r="C67" s="110">
        <f>+C66+C65+C58+C49+C32+C14+C10</f>
        <v>47089590</v>
      </c>
      <c r="D67" s="130">
        <f>+D66+D65+D58+D49+D32+D14+D10</f>
        <v>999638130512</v>
      </c>
      <c r="E67" s="130">
        <f>+E66+E65+E58+E49+E32+E14+E10</f>
        <v>670538760664</v>
      </c>
      <c r="F67" s="112">
        <f t="shared" si="0"/>
        <v>0.6707814960205248</v>
      </c>
      <c r="G67" s="113">
        <v>17195.492093178662</v>
      </c>
      <c r="H67" s="110">
        <f t="shared" si="2"/>
        <v>21228.43139029242</v>
      </c>
      <c r="I67" s="110">
        <f t="shared" si="2"/>
        <v>14239.638966149418</v>
      </c>
    </row>
    <row r="68" spans="1:2" ht="12" customHeight="1">
      <c r="A68" s="8" t="str">
        <f>+'[1]Tasas_por_cotizante'!A46</f>
        <v>Fuente: Superintendencia de Isapres, Archivo Maestro de Prestaciones.</v>
      </c>
      <c r="B68" s="8"/>
    </row>
    <row r="69" spans="1:9" ht="12" customHeight="1">
      <c r="A69" s="8" t="s">
        <v>214</v>
      </c>
      <c r="B69" s="12"/>
      <c r="H69" s="5"/>
      <c r="I69" s="5"/>
    </row>
    <row r="70" ht="12" customHeight="1">
      <c r="A70" s="8" t="str">
        <f>+'[1]Tasas_por_cotizante'!A48</f>
        <v>Cifras monetarias en pesos nominales del período.</v>
      </c>
    </row>
    <row r="71" ht="11.25">
      <c r="A71" s="48" t="s">
        <v>151</v>
      </c>
    </row>
    <row r="72" ht="11.25">
      <c r="A72" s="56" t="s">
        <v>153</v>
      </c>
    </row>
  </sheetData>
  <mergeCells count="19">
    <mergeCell ref="A1:I1"/>
    <mergeCell ref="A59:A65"/>
    <mergeCell ref="C5:C6"/>
    <mergeCell ref="A2:I2"/>
    <mergeCell ref="A3:I3"/>
    <mergeCell ref="G5:G6"/>
    <mergeCell ref="A7:A10"/>
    <mergeCell ref="A5:A6"/>
    <mergeCell ref="A50:A58"/>
    <mergeCell ref="B5:B6"/>
    <mergeCell ref="D5:D6"/>
    <mergeCell ref="H5:H6"/>
    <mergeCell ref="E5:E6"/>
    <mergeCell ref="I5:I6"/>
    <mergeCell ref="F5:F6"/>
    <mergeCell ref="A11:A14"/>
    <mergeCell ref="A15:A32"/>
    <mergeCell ref="A66:B66"/>
    <mergeCell ref="A33:A49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showGridLines="0" zoomScale="75" zoomScaleNormal="75" workbookViewId="0" topLeftCell="A106">
      <selection activeCell="N88" sqref="N88"/>
    </sheetView>
  </sheetViews>
  <sheetFormatPr defaultColWidth="11.19921875" defaultRowHeight="15"/>
  <cols>
    <col min="1" max="1" width="4.796875" style="2" customWidth="1"/>
    <col min="2" max="2" width="8.796875" style="3" customWidth="1"/>
    <col min="3" max="3" width="22.19921875" style="2" customWidth="1"/>
    <col min="4" max="4" width="11.8984375" style="2" customWidth="1"/>
    <col min="5" max="5" width="10.19921875" style="2" bestFit="1" customWidth="1"/>
    <col min="6" max="6" width="10.796875" style="2" bestFit="1" customWidth="1"/>
    <col min="7" max="7" width="7.796875" style="2" customWidth="1"/>
    <col min="8" max="8" width="9.69921875" style="2" customWidth="1"/>
    <col min="9" max="10" width="8.8984375" style="2" customWidth="1"/>
    <col min="11" max="11" width="8.3984375" style="1" customWidth="1"/>
    <col min="12" max="13" width="7.69921875" style="1" customWidth="1"/>
    <col min="14" max="16" width="8.8984375" style="1" customWidth="1"/>
    <col min="17" max="16384" width="8.8984375" style="2" customWidth="1"/>
  </cols>
  <sheetData>
    <row r="1" spans="1:10" ht="11.25">
      <c r="A1" s="148" t="s">
        <v>176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1.25">
      <c r="A2" s="174" t="s">
        <v>94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</row>
    <row r="4" ht="12" thickBot="1">
      <c r="B4" s="51">
        <v>1000000</v>
      </c>
    </row>
    <row r="5" spans="1:10" ht="11.25">
      <c r="A5" s="162" t="s">
        <v>15</v>
      </c>
      <c r="B5" s="162" t="s">
        <v>95</v>
      </c>
      <c r="C5" s="162" t="s">
        <v>96</v>
      </c>
      <c r="D5" s="162" t="s">
        <v>80</v>
      </c>
      <c r="E5" s="162" t="s">
        <v>192</v>
      </c>
      <c r="F5" s="162" t="s">
        <v>193</v>
      </c>
      <c r="G5" s="162" t="s">
        <v>93</v>
      </c>
      <c r="H5" s="162" t="s">
        <v>101</v>
      </c>
      <c r="I5" s="162" t="s">
        <v>99</v>
      </c>
      <c r="J5" s="162" t="s">
        <v>98</v>
      </c>
    </row>
    <row r="6" spans="1:10" ht="11.2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1.25">
      <c r="A7" s="179" t="s">
        <v>2</v>
      </c>
      <c r="B7" s="164" t="s">
        <v>33</v>
      </c>
      <c r="C7" s="48" t="s">
        <v>37</v>
      </c>
      <c r="D7" s="4">
        <f>+'[1]CORREGIDO AMB HOSP SEX'!X67</f>
        <v>4298777</v>
      </c>
      <c r="E7" s="128">
        <f>+'[1]CORREGIDO AMB HOSP SEX'!Y67</f>
        <v>70243717552</v>
      </c>
      <c r="F7" s="128">
        <f>+'[1]CORREGIDO AMB HOSP SEX'!Z67</f>
        <v>44794304921</v>
      </c>
      <c r="G7" s="10">
        <f aca="true" t="shared" si="0" ref="G7:G60">+F7/E7</f>
        <v>0.6376983804685407</v>
      </c>
      <c r="H7" s="15">
        <v>2990.2552549558454</v>
      </c>
      <c r="I7" s="4">
        <f aca="true" t="shared" si="1" ref="I7:J28">+E7/$D7</f>
        <v>16340.395780474308</v>
      </c>
      <c r="J7" s="4">
        <f t="shared" si="1"/>
        <v>10420.24392542344</v>
      </c>
    </row>
    <row r="8" spans="1:10" ht="11.25">
      <c r="A8" s="180"/>
      <c r="B8" s="165"/>
      <c r="C8" s="48" t="s">
        <v>38</v>
      </c>
      <c r="D8" s="4">
        <f>+'[1]CORREGIDO AMB HOSP SEX'!X68</f>
        <v>51985</v>
      </c>
      <c r="E8" s="128">
        <f>+'[1]CORREGIDO AMB HOSP SEX'!Y68</f>
        <v>1270362269</v>
      </c>
      <c r="F8" s="128">
        <f>+'[1]CORREGIDO AMB HOSP SEX'!Z68</f>
        <v>725619457</v>
      </c>
      <c r="G8" s="10">
        <f t="shared" si="0"/>
        <v>0.5711909702507073</v>
      </c>
      <c r="H8" s="15">
        <v>36.16108009996323</v>
      </c>
      <c r="I8" s="4">
        <f t="shared" si="1"/>
        <v>24437.092795998848</v>
      </c>
      <c r="J8" s="4">
        <f t="shared" si="1"/>
        <v>13958.24674425315</v>
      </c>
    </row>
    <row r="9" spans="1:10" ht="11.25">
      <c r="A9" s="180"/>
      <c r="B9" s="165"/>
      <c r="C9" s="48" t="s">
        <v>39</v>
      </c>
      <c r="D9" s="4">
        <f>+'[1]CORREGIDO AMB HOSP SEX'!X69</f>
        <v>233113</v>
      </c>
      <c r="E9" s="128">
        <f>+'[1]CORREGIDO AMB HOSP SEX'!Y69</f>
        <v>7219328036</v>
      </c>
      <c r="F9" s="128">
        <f>+'[1]CORREGIDO AMB HOSP SEX'!Z69</f>
        <v>4727218512</v>
      </c>
      <c r="G9" s="10">
        <f t="shared" si="0"/>
        <v>0.6548003482356235</v>
      </c>
      <c r="H9" s="15">
        <v>162.15481129831159</v>
      </c>
      <c r="I9" s="4">
        <f t="shared" si="1"/>
        <v>30969.22109020089</v>
      </c>
      <c r="J9" s="4">
        <f t="shared" si="1"/>
        <v>20278.65675444956</v>
      </c>
    </row>
    <row r="10" spans="1:10" ht="11.25">
      <c r="A10" s="180"/>
      <c r="B10" s="166"/>
      <c r="C10" s="120" t="s">
        <v>17</v>
      </c>
      <c r="D10" s="117">
        <f>SUM(D7:D9)</f>
        <v>4583875</v>
      </c>
      <c r="E10" s="129">
        <f>SUM(E7:E9)</f>
        <v>78733407857</v>
      </c>
      <c r="F10" s="129">
        <f>SUM(F7:F9)</f>
        <v>50247142890</v>
      </c>
      <c r="G10" s="115">
        <f t="shared" si="0"/>
        <v>0.638193420780943</v>
      </c>
      <c r="H10" s="119">
        <v>3188.5711463541206</v>
      </c>
      <c r="I10" s="117">
        <f t="shared" si="1"/>
        <v>17176.168167107524</v>
      </c>
      <c r="J10" s="117">
        <f t="shared" si="1"/>
        <v>10961.717518475089</v>
      </c>
    </row>
    <row r="11" spans="1:10" ht="11.25">
      <c r="A11" s="180"/>
      <c r="B11" s="164" t="s">
        <v>34</v>
      </c>
      <c r="C11" s="48" t="s">
        <v>40</v>
      </c>
      <c r="D11" s="4">
        <f>+'[1]CORREGIDO AMB HOSP SEX'!X71</f>
        <v>5784850</v>
      </c>
      <c r="E11" s="128">
        <f>+'[1]CORREGIDO AMB HOSP SEX'!Y71</f>
        <v>23738584489</v>
      </c>
      <c r="F11" s="128">
        <f>+'[1]CORREGIDO AMB HOSP SEX'!Z71</f>
        <v>16740363914</v>
      </c>
      <c r="G11" s="10">
        <f t="shared" si="0"/>
        <v>0.705196382781676</v>
      </c>
      <c r="H11" s="15">
        <v>4023.976612797389</v>
      </c>
      <c r="I11" s="4">
        <f t="shared" si="1"/>
        <v>4103.578223981607</v>
      </c>
      <c r="J11" s="4">
        <f t="shared" si="1"/>
        <v>2893.8285200134833</v>
      </c>
    </row>
    <row r="12" spans="1:10" ht="11.25">
      <c r="A12" s="180"/>
      <c r="B12" s="165"/>
      <c r="C12" s="48" t="s">
        <v>41</v>
      </c>
      <c r="D12" s="4">
        <f>+'[1]CORREGIDO AMB HOSP SEX'!X72</f>
        <v>1106167</v>
      </c>
      <c r="E12" s="128">
        <f>+'[1]CORREGIDO AMB HOSP SEX'!Y72</f>
        <v>32322921024</v>
      </c>
      <c r="F12" s="128">
        <f>+'[1]CORREGIDO AMB HOSP SEX'!Z72</f>
        <v>22620727672</v>
      </c>
      <c r="G12" s="10">
        <f t="shared" si="0"/>
        <v>0.6998355023422527</v>
      </c>
      <c r="H12" s="15">
        <v>769.4564488013085</v>
      </c>
      <c r="I12" s="4">
        <f t="shared" si="1"/>
        <v>29220.65205705829</v>
      </c>
      <c r="J12" s="4">
        <f t="shared" si="1"/>
        <v>20449.649711119568</v>
      </c>
    </row>
    <row r="13" spans="1:10" ht="11.25">
      <c r="A13" s="180"/>
      <c r="B13" s="165"/>
      <c r="C13" s="48" t="s">
        <v>42</v>
      </c>
      <c r="D13" s="4">
        <f>+'[1]CORREGIDO AMB HOSP SEX'!X73</f>
        <v>107778</v>
      </c>
      <c r="E13" s="128">
        <f>+'[1]CORREGIDO AMB HOSP SEX'!Y73</f>
        <v>2835447583</v>
      </c>
      <c r="F13" s="128">
        <f>+'[1]CORREGIDO AMB HOSP SEX'!Z73</f>
        <v>2002924885</v>
      </c>
      <c r="G13" s="10">
        <f t="shared" si="0"/>
        <v>0.7063875548285881</v>
      </c>
      <c r="H13" s="15">
        <v>74.97102800834541</v>
      </c>
      <c r="I13" s="4">
        <f t="shared" si="1"/>
        <v>26308.22229954165</v>
      </c>
      <c r="J13" s="4">
        <f t="shared" si="1"/>
        <v>18583.800822060162</v>
      </c>
    </row>
    <row r="14" spans="1:10" ht="11.25">
      <c r="A14" s="180"/>
      <c r="B14" s="166"/>
      <c r="C14" s="120" t="s">
        <v>17</v>
      </c>
      <c r="D14" s="117">
        <f>SUM(D11:D13)</f>
        <v>6998795</v>
      </c>
      <c r="E14" s="129">
        <f>SUM(E11:E13)</f>
        <v>58896953096</v>
      </c>
      <c r="F14" s="129">
        <f>SUM(F11:F13)</f>
        <v>41364016471</v>
      </c>
      <c r="G14" s="115">
        <f t="shared" si="0"/>
        <v>0.7023116527535488</v>
      </c>
      <c r="H14" s="119">
        <v>4868.404089607044</v>
      </c>
      <c r="I14" s="117">
        <f t="shared" si="1"/>
        <v>8415.299075912353</v>
      </c>
      <c r="J14" s="117">
        <f t="shared" si="1"/>
        <v>5910.1626024194165</v>
      </c>
    </row>
    <row r="15" spans="1:10" ht="11.25">
      <c r="A15" s="180"/>
      <c r="B15" s="164" t="s">
        <v>79</v>
      </c>
      <c r="C15" s="48" t="s">
        <v>43</v>
      </c>
      <c r="D15" s="4">
        <f>+'[1]CORREGIDO AMB HOSP SEX'!X75</f>
        <v>13377</v>
      </c>
      <c r="E15" s="128">
        <f>+'[1]CORREGIDO AMB HOSP SEX'!Y75</f>
        <v>2032194303</v>
      </c>
      <c r="F15" s="128">
        <f>+'[1]CORREGIDO AMB HOSP SEX'!Z75</f>
        <v>1120045821</v>
      </c>
      <c r="G15" s="10">
        <f t="shared" si="0"/>
        <v>0.5511509501559704</v>
      </c>
      <c r="H15" s="15">
        <v>9.305122025530597</v>
      </c>
      <c r="I15" s="4">
        <f t="shared" si="1"/>
        <v>151917.04440457502</v>
      </c>
      <c r="J15" s="4">
        <f t="shared" si="1"/>
        <v>83729.22336846827</v>
      </c>
    </row>
    <row r="16" spans="1:10" ht="11.25">
      <c r="A16" s="180"/>
      <c r="B16" s="165"/>
      <c r="C16" s="48" t="s">
        <v>44</v>
      </c>
      <c r="D16" s="4">
        <f>+'[1]CORREGIDO AMB HOSP SEX'!X76</f>
        <v>3385589</v>
      </c>
      <c r="E16" s="128">
        <f>+'[1]CORREGIDO AMB HOSP SEX'!Y76</f>
        <v>10010709933</v>
      </c>
      <c r="F16" s="128">
        <f>+'[1]CORREGIDO AMB HOSP SEX'!Z76</f>
        <v>5364593635</v>
      </c>
      <c r="G16" s="10">
        <f t="shared" si="0"/>
        <v>0.5358854337908424</v>
      </c>
      <c r="H16" s="15">
        <v>2355.03616455813</v>
      </c>
      <c r="I16" s="4">
        <f t="shared" si="1"/>
        <v>2956.8591855065692</v>
      </c>
      <c r="J16" s="4">
        <f t="shared" si="1"/>
        <v>1584.5377672836248</v>
      </c>
    </row>
    <row r="17" spans="1:10" ht="11.25">
      <c r="A17" s="180"/>
      <c r="B17" s="165"/>
      <c r="C17" s="48" t="s">
        <v>45</v>
      </c>
      <c r="D17" s="4">
        <f>+'[1]CORREGIDO AMB HOSP SEX'!X77</f>
        <v>66282</v>
      </c>
      <c r="E17" s="128">
        <f>+'[1]CORREGIDO AMB HOSP SEX'!Y77</f>
        <v>1612696867</v>
      </c>
      <c r="F17" s="128">
        <f>+'[1]CORREGIDO AMB HOSP SEX'!Z77</f>
        <v>1237890305</v>
      </c>
      <c r="G17" s="10">
        <f t="shared" si="0"/>
        <v>0.7675901964780093</v>
      </c>
      <c r="H17" s="15">
        <v>46.106159684250514</v>
      </c>
      <c r="I17" s="4">
        <f t="shared" si="1"/>
        <v>24330.841963127245</v>
      </c>
      <c r="J17" s="4">
        <f t="shared" si="1"/>
        <v>18676.115762952235</v>
      </c>
    </row>
    <row r="18" spans="1:10" ht="11.25">
      <c r="A18" s="180"/>
      <c r="B18" s="165"/>
      <c r="C18" s="48" t="s">
        <v>46</v>
      </c>
      <c r="D18" s="4">
        <f>+'[1]CORREGIDO AMB HOSP SEX'!X78</f>
        <v>211380</v>
      </c>
      <c r="E18" s="128">
        <f>+'[1]CORREGIDO AMB HOSP SEX'!Y78</f>
        <v>7120693981</v>
      </c>
      <c r="F18" s="128">
        <f>+'[1]CORREGIDO AMB HOSP SEX'!Z78</f>
        <v>2266454495</v>
      </c>
      <c r="G18" s="10">
        <f t="shared" si="0"/>
        <v>0.3182912369282451</v>
      </c>
      <c r="H18" s="15">
        <v>147.0372051847692</v>
      </c>
      <c r="I18" s="4">
        <f t="shared" si="1"/>
        <v>33686.696854007</v>
      </c>
      <c r="J18" s="4">
        <f t="shared" si="1"/>
        <v>10722.180409688712</v>
      </c>
    </row>
    <row r="19" spans="1:10" ht="11.25">
      <c r="A19" s="180"/>
      <c r="B19" s="165"/>
      <c r="C19" s="48" t="s">
        <v>102</v>
      </c>
      <c r="D19" s="4">
        <f>+'[1]CORREGIDO AMB HOSP SEX'!X79</f>
        <v>390465</v>
      </c>
      <c r="E19" s="128">
        <f>+'[1]CORREGIDO AMB HOSP SEX'!Y79</f>
        <v>8810652584</v>
      </c>
      <c r="F19" s="128">
        <f>+'[1]CORREGIDO AMB HOSP SEX'!Z79</f>
        <v>3139238848</v>
      </c>
      <c r="G19" s="10">
        <f t="shared" si="0"/>
        <v>0.35630037821498106</v>
      </c>
      <c r="H19" s="15">
        <v>271.60981323905247</v>
      </c>
      <c r="I19" s="4">
        <f t="shared" si="1"/>
        <v>22564.513039581012</v>
      </c>
      <c r="J19" s="4">
        <f t="shared" si="1"/>
        <v>8039.744530239586</v>
      </c>
    </row>
    <row r="20" spans="1:10" ht="11.25">
      <c r="A20" s="180"/>
      <c r="B20" s="165"/>
      <c r="C20" s="48" t="s">
        <v>103</v>
      </c>
      <c r="D20" s="4">
        <f>+'[1]CORREGIDO AMB HOSP SEX'!X80</f>
        <v>6906</v>
      </c>
      <c r="E20" s="128">
        <f>+'[1]CORREGIDO AMB HOSP SEX'!Y80</f>
        <v>200670133</v>
      </c>
      <c r="F20" s="128">
        <f>+'[1]CORREGIDO AMB HOSP SEX'!Z80</f>
        <v>82399678</v>
      </c>
      <c r="G20" s="10">
        <f t="shared" si="0"/>
        <v>0.4106225314556402</v>
      </c>
      <c r="H20" s="15">
        <v>4.803855326927884</v>
      </c>
      <c r="I20" s="4">
        <f t="shared" si="1"/>
        <v>29057.36070083985</v>
      </c>
      <c r="J20" s="4">
        <f t="shared" si="1"/>
        <v>11931.607008398494</v>
      </c>
    </row>
    <row r="21" spans="1:10" ht="11.25">
      <c r="A21" s="180"/>
      <c r="B21" s="165"/>
      <c r="C21" s="48" t="s">
        <v>47</v>
      </c>
      <c r="D21" s="4">
        <f>+'[1]CORREGIDO AMB HOSP SEX'!X81</f>
        <v>296</v>
      </c>
      <c r="E21" s="128">
        <f>+'[1]CORREGIDO AMB HOSP SEX'!Y81</f>
        <v>2812337</v>
      </c>
      <c r="F21" s="128">
        <f>+'[1]CORREGIDO AMB HOSP SEX'!Z81</f>
        <v>1373723</v>
      </c>
      <c r="G21" s="10">
        <f t="shared" si="0"/>
        <v>0.4884631535978796</v>
      </c>
      <c r="H21" s="15">
        <v>0.2058993884695415</v>
      </c>
      <c r="I21" s="4">
        <f t="shared" si="1"/>
        <v>9501.138513513513</v>
      </c>
      <c r="J21" s="4">
        <f t="shared" si="1"/>
        <v>4640.956081081081</v>
      </c>
    </row>
    <row r="22" spans="1:10" ht="11.25">
      <c r="A22" s="180"/>
      <c r="B22" s="165"/>
      <c r="C22" s="48" t="s">
        <v>48</v>
      </c>
      <c r="D22" s="4">
        <f>+'[1]CORREGIDO AMB HOSP SEX'!X82</f>
        <v>42902</v>
      </c>
      <c r="E22" s="128">
        <f>+'[1]CORREGIDO AMB HOSP SEX'!Y82</f>
        <v>1757080002</v>
      </c>
      <c r="F22" s="128">
        <f>+'[1]CORREGIDO AMB HOSP SEX'!Z82</f>
        <v>1179047388</v>
      </c>
      <c r="G22" s="10">
        <f t="shared" si="0"/>
        <v>0.6710265819757477</v>
      </c>
      <c r="H22" s="15">
        <v>29.842890419325233</v>
      </c>
      <c r="I22" s="4">
        <f t="shared" si="1"/>
        <v>40955.666449116594</v>
      </c>
      <c r="J22" s="4">
        <f t="shared" si="1"/>
        <v>27482.340869889515</v>
      </c>
    </row>
    <row r="23" spans="1:10" ht="11.25">
      <c r="A23" s="180"/>
      <c r="B23" s="165"/>
      <c r="C23" s="48" t="s">
        <v>49</v>
      </c>
      <c r="D23" s="4">
        <f>+'[1]CORREGIDO AMB HOSP SEX'!X83</f>
        <v>224737</v>
      </c>
      <c r="E23" s="128">
        <f>+'[1]CORREGIDO AMB HOSP SEX'!Y83</f>
        <v>1852126409</v>
      </c>
      <c r="F23" s="128">
        <f>+'[1]CORREGIDO AMB HOSP SEX'!Z83</f>
        <v>1217247211</v>
      </c>
      <c r="G23" s="10">
        <f t="shared" si="0"/>
        <v>0.6572160545225507</v>
      </c>
      <c r="H23" s="15">
        <v>156.32841508945728</v>
      </c>
      <c r="I23" s="4">
        <f t="shared" si="1"/>
        <v>8241.306100019134</v>
      </c>
      <c r="J23" s="4">
        <f t="shared" si="1"/>
        <v>5416.318679167204</v>
      </c>
    </row>
    <row r="24" spans="1:10" ht="11.25">
      <c r="A24" s="180"/>
      <c r="B24" s="165"/>
      <c r="C24" s="48" t="s">
        <v>50</v>
      </c>
      <c r="D24" s="4">
        <f>+'[1]CORREGIDO AMB HOSP SEX'!X84</f>
        <v>188931</v>
      </c>
      <c r="E24" s="128">
        <f>+'[1]CORREGIDO AMB HOSP SEX'!Y84</f>
        <v>2633113497</v>
      </c>
      <c r="F24" s="128">
        <f>+'[1]CORREGIDO AMB HOSP SEX'!Z84</f>
        <v>977010235</v>
      </c>
      <c r="G24" s="10">
        <f t="shared" si="0"/>
        <v>0.37104752078220044</v>
      </c>
      <c r="H24" s="15">
        <v>131.42154514506402</v>
      </c>
      <c r="I24" s="4">
        <f t="shared" si="1"/>
        <v>13936.905521063245</v>
      </c>
      <c r="J24" s="4">
        <f t="shared" si="1"/>
        <v>5171.254240966278</v>
      </c>
    </row>
    <row r="25" spans="1:10" ht="11.25">
      <c r="A25" s="180"/>
      <c r="B25" s="165"/>
      <c r="C25" s="48" t="s">
        <v>51</v>
      </c>
      <c r="D25" s="4">
        <f>+'[1]CORREGIDO AMB HOSP SEX'!X85</f>
        <v>36019</v>
      </c>
      <c r="E25" s="128">
        <f>+'[1]CORREGIDO AMB HOSP SEX'!Y85</f>
        <v>797463650</v>
      </c>
      <c r="F25" s="128">
        <f>+'[1]CORREGIDO AMB HOSP SEX'!Z85</f>
        <v>410927166</v>
      </c>
      <c r="G25" s="10">
        <f t="shared" si="0"/>
        <v>0.5152926606748784</v>
      </c>
      <c r="H25" s="15">
        <v>25.05503403136627</v>
      </c>
      <c r="I25" s="4">
        <f t="shared" si="1"/>
        <v>22140.0830117438</v>
      </c>
      <c r="J25" s="4">
        <f t="shared" si="1"/>
        <v>11408.622282684139</v>
      </c>
    </row>
    <row r="26" spans="1:10" ht="11.25">
      <c r="A26" s="180"/>
      <c r="B26" s="165"/>
      <c r="C26" s="48" t="s">
        <v>52</v>
      </c>
      <c r="D26" s="4">
        <f>+'[1]CORREGIDO AMB HOSP SEX'!X86</f>
        <v>327031</v>
      </c>
      <c r="E26" s="128">
        <f>+'[1]CORREGIDO AMB HOSP SEX'!Y86</f>
        <v>8232969166</v>
      </c>
      <c r="F26" s="128">
        <f>+'[1]CORREGIDO AMB HOSP SEX'!Z86</f>
        <v>5343615901</v>
      </c>
      <c r="G26" s="10">
        <f t="shared" si="0"/>
        <v>0.6490508822828743</v>
      </c>
      <c r="H26" s="15">
        <v>227.48473956277914</v>
      </c>
      <c r="I26" s="4">
        <f t="shared" si="1"/>
        <v>25174.889126718874</v>
      </c>
      <c r="J26" s="4">
        <f t="shared" si="1"/>
        <v>16339.783999070425</v>
      </c>
    </row>
    <row r="27" spans="1:10" ht="11.25">
      <c r="A27" s="180"/>
      <c r="B27" s="165"/>
      <c r="C27" s="48" t="s">
        <v>53</v>
      </c>
      <c r="D27" s="4">
        <f>+'[1]CORREGIDO AMB HOSP SEX'!X87</f>
        <v>63529</v>
      </c>
      <c r="E27" s="128">
        <f>+'[1]CORREGIDO AMB HOSP SEX'!Y87</f>
        <v>2532650221</v>
      </c>
      <c r="F27" s="128">
        <f>+'[1]CORREGIDO AMB HOSP SEX'!Z87</f>
        <v>1631454427</v>
      </c>
      <c r="G27" s="10">
        <f t="shared" si="0"/>
        <v>0.6441688684337276</v>
      </c>
      <c r="H27" s="15">
        <v>44.19115625027534</v>
      </c>
      <c r="I27" s="4">
        <f t="shared" si="1"/>
        <v>39866.04890679847</v>
      </c>
      <c r="J27" s="4">
        <f t="shared" si="1"/>
        <v>25680.467613216013</v>
      </c>
    </row>
    <row r="28" spans="1:10" ht="11.25">
      <c r="A28" s="180"/>
      <c r="B28" s="165"/>
      <c r="C28" s="48" t="s">
        <v>54</v>
      </c>
      <c r="D28" s="4">
        <f>+'[1]CORREGIDO AMB HOSP SEX'!X88</f>
        <v>24406</v>
      </c>
      <c r="E28" s="128">
        <f>+'[1]CORREGIDO AMB HOSP SEX'!Y88</f>
        <v>2717979974</v>
      </c>
      <c r="F28" s="128">
        <f>+'[1]CORREGIDO AMB HOSP SEX'!Z88</f>
        <v>2126389416</v>
      </c>
      <c r="G28" s="10">
        <f t="shared" si="0"/>
        <v>0.7823418260402533</v>
      </c>
      <c r="H28" s="15">
        <v>16.9769610641474</v>
      </c>
      <c r="I28" s="4">
        <f t="shared" si="1"/>
        <v>111365.23699090388</v>
      </c>
      <c r="J28" s="4">
        <f t="shared" si="1"/>
        <v>87125.68286486929</v>
      </c>
    </row>
    <row r="29" spans="1:10" ht="11.25">
      <c r="A29" s="180"/>
      <c r="B29" s="165"/>
      <c r="C29" s="48" t="s">
        <v>57</v>
      </c>
      <c r="D29" s="4">
        <f>+'[1]CORREGIDO AMB HOSP SEX'!X91</f>
        <v>29488</v>
      </c>
      <c r="E29" s="128">
        <f>+'[1]CORREGIDO AMB HOSP SEX'!Y91</f>
        <v>832005444</v>
      </c>
      <c r="F29" s="128">
        <f>+'[1]CORREGIDO AMB HOSP SEX'!Z91</f>
        <v>467605220</v>
      </c>
      <c r="G29" s="10">
        <f t="shared" si="0"/>
        <v>0.5620218273475625</v>
      </c>
      <c r="H29" s="15">
        <v>20.512030970235948</v>
      </c>
      <c r="I29" s="4">
        <f aca="true" t="shared" si="2" ref="I29:J44">+E29/$D29</f>
        <v>28215.051682040154</v>
      </c>
      <c r="J29" s="4">
        <f t="shared" si="2"/>
        <v>15857.47490504612</v>
      </c>
    </row>
    <row r="30" spans="1:10" ht="11.25">
      <c r="A30" s="180"/>
      <c r="B30" s="166"/>
      <c r="C30" s="120" t="s">
        <v>17</v>
      </c>
      <c r="D30" s="117">
        <f>SUM(D15:D29)</f>
        <v>5011338</v>
      </c>
      <c r="E30" s="129">
        <f>SUM(E15:E29)</f>
        <v>51145818501</v>
      </c>
      <c r="F30" s="129">
        <f>SUM(F15:F29)</f>
        <v>26565293469</v>
      </c>
      <c r="G30" s="115">
        <f t="shared" si="0"/>
        <v>0.5194030371902367</v>
      </c>
      <c r="H30" s="119">
        <v>3485.916991939781</v>
      </c>
      <c r="I30" s="117">
        <f t="shared" si="2"/>
        <v>10206.020528050592</v>
      </c>
      <c r="J30" s="117">
        <f t="shared" si="2"/>
        <v>5301.038059895382</v>
      </c>
    </row>
    <row r="31" spans="1:10" ht="11.25">
      <c r="A31" s="180"/>
      <c r="B31" s="164" t="s">
        <v>35</v>
      </c>
      <c r="C31" s="48" t="s">
        <v>58</v>
      </c>
      <c r="D31" s="4">
        <f>+'[1]CORREGIDO AMB HOSP SEX'!X93</f>
        <v>4735</v>
      </c>
      <c r="E31" s="128">
        <f>+'[1]CORREGIDO AMB HOSP SEX'!Y93</f>
        <v>4666628707</v>
      </c>
      <c r="F31" s="128">
        <f>+'[1]CORREGIDO AMB HOSP SEX'!Z93</f>
        <v>2891427448</v>
      </c>
      <c r="G31" s="10">
        <f t="shared" si="0"/>
        <v>0.6195966359318074</v>
      </c>
      <c r="H31" s="15">
        <v>3.293694609470537</v>
      </c>
      <c r="I31" s="4">
        <f t="shared" si="2"/>
        <v>985560.4449841605</v>
      </c>
      <c r="J31" s="4">
        <f t="shared" si="2"/>
        <v>610649.936219641</v>
      </c>
    </row>
    <row r="32" spans="1:10" ht="11.25">
      <c r="A32" s="180"/>
      <c r="B32" s="165"/>
      <c r="C32" s="48" t="s">
        <v>49</v>
      </c>
      <c r="D32" s="4">
        <f>+'[1]CORREGIDO AMB HOSP SEX'!X94</f>
        <v>14789</v>
      </c>
      <c r="E32" s="128">
        <f>+'[1]CORREGIDO AMB HOSP SEX'!Y94</f>
        <v>5411861052</v>
      </c>
      <c r="F32" s="128">
        <f>+'[1]CORREGIDO AMB HOSP SEX'!Z94</f>
        <v>4205032948</v>
      </c>
      <c r="G32" s="10">
        <f t="shared" si="0"/>
        <v>0.7770031247284137</v>
      </c>
      <c r="H32" s="15">
        <v>10.28731775701368</v>
      </c>
      <c r="I32" s="4">
        <f t="shared" si="2"/>
        <v>365938.2684427615</v>
      </c>
      <c r="J32" s="4">
        <f t="shared" si="2"/>
        <v>284335.17803773074</v>
      </c>
    </row>
    <row r="33" spans="1:10" ht="11.25">
      <c r="A33" s="180"/>
      <c r="B33" s="165"/>
      <c r="C33" s="48" t="s">
        <v>50</v>
      </c>
      <c r="D33" s="4">
        <f>+'[1]CORREGIDO AMB HOSP SEX'!X95</f>
        <v>14580</v>
      </c>
      <c r="E33" s="128">
        <f>+'[1]CORREGIDO AMB HOSP SEX'!Y95</f>
        <v>4832071576</v>
      </c>
      <c r="F33" s="128">
        <f>+'[1]CORREGIDO AMB HOSP SEX'!Z95</f>
        <v>3048359657</v>
      </c>
      <c r="G33" s="10">
        <f t="shared" si="0"/>
        <v>0.6308597894411654</v>
      </c>
      <c r="H33" s="15">
        <v>10.141936094209173</v>
      </c>
      <c r="I33" s="4">
        <f t="shared" si="2"/>
        <v>331417.8035665295</v>
      </c>
      <c r="J33" s="4">
        <f t="shared" si="2"/>
        <v>209078.1657750343</v>
      </c>
    </row>
    <row r="34" spans="1:10" ht="11.25">
      <c r="A34" s="180"/>
      <c r="B34" s="165"/>
      <c r="C34" s="48" t="s">
        <v>59</v>
      </c>
      <c r="D34" s="4">
        <f>+'[1]CORREGIDO AMB HOSP SEX'!X96</f>
        <v>2034</v>
      </c>
      <c r="E34" s="128">
        <f>+'[1]CORREGIDO AMB HOSP SEX'!Y96</f>
        <v>1163225910</v>
      </c>
      <c r="F34" s="128">
        <f>+'[1]CORREGIDO AMB HOSP SEX'!Z96</f>
        <v>599187034</v>
      </c>
      <c r="G34" s="10">
        <f t="shared" si="0"/>
        <v>0.5151080532585455</v>
      </c>
      <c r="H34" s="15">
        <v>1.414862689685971</v>
      </c>
      <c r="I34" s="4">
        <f t="shared" si="2"/>
        <v>571890.8112094395</v>
      </c>
      <c r="J34" s="4">
        <f t="shared" si="2"/>
        <v>294585.56243854476</v>
      </c>
    </row>
    <row r="35" spans="1:10" ht="11.25">
      <c r="A35" s="180"/>
      <c r="B35" s="165"/>
      <c r="C35" s="48" t="s">
        <v>60</v>
      </c>
      <c r="D35" s="4">
        <f>+'[1]CORREGIDO AMB HOSP SEX'!X97</f>
        <v>4960</v>
      </c>
      <c r="E35" s="128">
        <f>+'[1]CORREGIDO AMB HOSP SEX'!Y97</f>
        <v>1492432951</v>
      </c>
      <c r="F35" s="128">
        <f>+'[1]CORREGIDO AMB HOSP SEX'!Z97</f>
        <v>910499154</v>
      </c>
      <c r="G35" s="10">
        <f t="shared" si="0"/>
        <v>0.6100770914967556</v>
      </c>
      <c r="H35" s="15">
        <v>3.450205968949074</v>
      </c>
      <c r="I35" s="4">
        <f t="shared" si="2"/>
        <v>300893.74012096773</v>
      </c>
      <c r="J35" s="4">
        <f t="shared" si="2"/>
        <v>183568.37782258063</v>
      </c>
    </row>
    <row r="36" spans="1:10" ht="11.25">
      <c r="A36" s="180"/>
      <c r="B36" s="165"/>
      <c r="C36" s="48" t="s">
        <v>61</v>
      </c>
      <c r="D36" s="4">
        <f>+'[1]CORREGIDO AMB HOSP SEX'!X98</f>
        <v>40062</v>
      </c>
      <c r="E36" s="128">
        <f>+'[1]CORREGIDO AMB HOSP SEX'!Y98</f>
        <v>2688815459</v>
      </c>
      <c r="F36" s="128">
        <f>+'[1]CORREGIDO AMB HOSP SEX'!Z98</f>
        <v>1672511322</v>
      </c>
      <c r="G36" s="10">
        <f t="shared" si="0"/>
        <v>0.6220253295560958</v>
      </c>
      <c r="H36" s="15">
        <v>27.86736925968504</v>
      </c>
      <c r="I36" s="4">
        <f t="shared" si="2"/>
        <v>67116.35612300933</v>
      </c>
      <c r="J36" s="4">
        <f t="shared" si="2"/>
        <v>41748.07353601917</v>
      </c>
    </row>
    <row r="37" spans="1:10" ht="11.25">
      <c r="A37" s="180"/>
      <c r="B37" s="165"/>
      <c r="C37" s="48" t="s">
        <v>62</v>
      </c>
      <c r="D37" s="4">
        <f>+'[1]CORREGIDO AMB HOSP SEX'!X99</f>
        <v>4611</v>
      </c>
      <c r="E37" s="128">
        <f>+'[1]CORREGIDO AMB HOSP SEX'!Y99</f>
        <v>3915631339</v>
      </c>
      <c r="F37" s="128">
        <f>+'[1]CORREGIDO AMB HOSP SEX'!Z99</f>
        <v>2646297906</v>
      </c>
      <c r="G37" s="10">
        <f t="shared" si="0"/>
        <v>0.6758291771859782</v>
      </c>
      <c r="H37" s="15">
        <v>3.2074394602468104</v>
      </c>
      <c r="I37" s="4">
        <f t="shared" si="2"/>
        <v>849193.5239644329</v>
      </c>
      <c r="J37" s="4">
        <f t="shared" si="2"/>
        <v>573909.760572544</v>
      </c>
    </row>
    <row r="38" spans="1:10" ht="11.25">
      <c r="A38" s="180"/>
      <c r="B38" s="165"/>
      <c r="C38" s="48" t="s">
        <v>63</v>
      </c>
      <c r="D38" s="4">
        <f>+'[1]CORREGIDO AMB HOSP SEX'!X100</f>
        <v>990</v>
      </c>
      <c r="E38" s="128">
        <f>+'[1]CORREGIDO AMB HOSP SEX'!Y100</f>
        <v>693444676</v>
      </c>
      <c r="F38" s="128">
        <f>+'[1]CORREGIDO AMB HOSP SEX'!Z100</f>
        <v>416740355</v>
      </c>
      <c r="G38" s="10">
        <f t="shared" si="0"/>
        <v>0.6009713094978034</v>
      </c>
      <c r="H38" s="15">
        <v>0.6886499817055611</v>
      </c>
      <c r="I38" s="4">
        <f t="shared" si="2"/>
        <v>700449.1676767677</v>
      </c>
      <c r="J38" s="4">
        <f t="shared" si="2"/>
        <v>420949.85353535356</v>
      </c>
    </row>
    <row r="39" spans="1:10" ht="11.25">
      <c r="A39" s="180"/>
      <c r="B39" s="165"/>
      <c r="C39" s="48" t="s">
        <v>64</v>
      </c>
      <c r="D39" s="4">
        <f>+'[1]CORREGIDO AMB HOSP SEX'!X101</f>
        <v>16737</v>
      </c>
      <c r="E39" s="128">
        <f>+'[1]CORREGIDO AMB HOSP SEX'!Y101</f>
        <v>9817114189</v>
      </c>
      <c r="F39" s="128">
        <f>+'[1]CORREGIDO AMB HOSP SEX'!Z101</f>
        <v>7049901784</v>
      </c>
      <c r="G39" s="10">
        <f t="shared" si="0"/>
        <v>0.7181236408454289</v>
      </c>
      <c r="H39" s="15">
        <v>11.642358327076744</v>
      </c>
      <c r="I39" s="4">
        <f t="shared" si="2"/>
        <v>586551.6035729223</v>
      </c>
      <c r="J39" s="4">
        <f t="shared" si="2"/>
        <v>421216.57310151163</v>
      </c>
    </row>
    <row r="40" spans="1:10" ht="11.25">
      <c r="A40" s="180"/>
      <c r="B40" s="165"/>
      <c r="C40" s="48" t="s">
        <v>65</v>
      </c>
      <c r="D40" s="4">
        <f>+'[1]CORREGIDO AMB HOSP SEX'!X102</f>
        <v>2724</v>
      </c>
      <c r="E40" s="128">
        <f>+'[1]CORREGIDO AMB HOSP SEX'!Y102</f>
        <v>945992517</v>
      </c>
      <c r="F40" s="128">
        <f>+'[1]CORREGIDO AMB HOSP SEX'!Z102</f>
        <v>633221167</v>
      </c>
      <c r="G40" s="10">
        <f t="shared" si="0"/>
        <v>0.6693722789775514</v>
      </c>
      <c r="H40" s="15">
        <v>1.8948308587534834</v>
      </c>
      <c r="I40" s="4">
        <f t="shared" si="2"/>
        <v>347280.65969162993</v>
      </c>
      <c r="J40" s="4">
        <f t="shared" si="2"/>
        <v>232460.0466226138</v>
      </c>
    </row>
    <row r="41" spans="1:10" ht="11.25">
      <c r="A41" s="180"/>
      <c r="B41" s="165"/>
      <c r="C41" s="48" t="s">
        <v>66</v>
      </c>
      <c r="D41" s="4">
        <f>+'[1]CORREGIDO AMB HOSP SEX'!X103</f>
        <v>17785</v>
      </c>
      <c r="E41" s="128">
        <f>+'[1]CORREGIDO AMB HOSP SEX'!Y103</f>
        <v>8047059118</v>
      </c>
      <c r="F41" s="128">
        <f>+'[1]CORREGIDO AMB HOSP SEX'!Z103</f>
        <v>5768223495</v>
      </c>
      <c r="G41" s="10">
        <f t="shared" si="0"/>
        <v>0.716811373001771</v>
      </c>
      <c r="H41" s="15">
        <v>12.371353459225661</v>
      </c>
      <c r="I41" s="4">
        <f t="shared" si="2"/>
        <v>452463.26218723645</v>
      </c>
      <c r="J41" s="4">
        <f t="shared" si="2"/>
        <v>324330.81220129324</v>
      </c>
    </row>
    <row r="42" spans="1:10" ht="11.25">
      <c r="A42" s="180"/>
      <c r="B42" s="165"/>
      <c r="C42" s="48" t="s">
        <v>67</v>
      </c>
      <c r="D42" s="4">
        <f>+'[1]CORREGIDO AMB HOSP SEX'!X104</f>
        <v>136</v>
      </c>
      <c r="E42" s="128">
        <f>+'[1]CORREGIDO AMB HOSP SEX'!Y104</f>
        <v>75156864</v>
      </c>
      <c r="F42" s="128">
        <f>+'[1]CORREGIDO AMB HOSP SEX'!Z104</f>
        <v>45533749</v>
      </c>
      <c r="G42" s="10">
        <f t="shared" si="0"/>
        <v>0.6058495069725102</v>
      </c>
      <c r="H42" s="15">
        <v>0.09460242172924879</v>
      </c>
      <c r="I42" s="4">
        <f t="shared" si="2"/>
        <v>552624</v>
      </c>
      <c r="J42" s="4">
        <f t="shared" si="2"/>
        <v>334806.97794117645</v>
      </c>
    </row>
    <row r="43" spans="1:10" ht="11.25">
      <c r="A43" s="180"/>
      <c r="B43" s="165"/>
      <c r="C43" s="48" t="s">
        <v>71</v>
      </c>
      <c r="D43" s="4">
        <f>+'[1]CORREGIDO AMB HOSP SEX'!X108</f>
        <v>18365</v>
      </c>
      <c r="E43" s="128">
        <f>+'[1]CORREGIDO AMB HOSP SEX'!Y108</f>
        <v>8946721094</v>
      </c>
      <c r="F43" s="128">
        <f>+'[1]CORREGIDO AMB HOSP SEX'!Z108</f>
        <v>5746503549</v>
      </c>
      <c r="G43" s="10">
        <f t="shared" si="0"/>
        <v>0.6423027485291585</v>
      </c>
      <c r="H43" s="15">
        <v>12.774804963659223</v>
      </c>
      <c r="I43" s="4">
        <f t="shared" si="2"/>
        <v>487161.5079771304</v>
      </c>
      <c r="J43" s="4">
        <f t="shared" si="2"/>
        <v>312905.1755513204</v>
      </c>
    </row>
    <row r="44" spans="1:10" ht="11.25">
      <c r="A44" s="180"/>
      <c r="B44" s="166"/>
      <c r="C44" s="120" t="s">
        <v>17</v>
      </c>
      <c r="D44" s="117">
        <f>SUM(D31:D43)</f>
        <v>142508</v>
      </c>
      <c r="E44" s="129">
        <f>SUM(E31:E43)</f>
        <v>52696155452</v>
      </c>
      <c r="F44" s="129">
        <f>SUM(F31:F43)</f>
        <v>35633439568</v>
      </c>
      <c r="G44" s="115">
        <f t="shared" si="0"/>
        <v>0.6762056788081604</v>
      </c>
      <c r="H44" s="119">
        <v>99.12942585141022</v>
      </c>
      <c r="I44" s="117">
        <f t="shared" si="2"/>
        <v>369776.82271872455</v>
      </c>
      <c r="J44" s="117">
        <f t="shared" si="2"/>
        <v>250045.18741403992</v>
      </c>
    </row>
    <row r="45" spans="1:10" ht="11.25">
      <c r="A45" s="180"/>
      <c r="B45" s="164" t="s">
        <v>36</v>
      </c>
      <c r="C45" s="123" t="s">
        <v>124</v>
      </c>
      <c r="D45" s="14">
        <f>+'[1]CORREGIDO AMB HOSP SEX'!X110</f>
        <v>8825</v>
      </c>
      <c r="E45" s="131">
        <f>+'[1]CORREGIDO AMB HOSP SEX'!Y110</f>
        <v>604164950</v>
      </c>
      <c r="F45" s="131">
        <f>+'[1]CORREGIDO AMB HOSP SEX'!Z110</f>
        <v>351689623</v>
      </c>
      <c r="G45" s="10">
        <f t="shared" si="0"/>
        <v>0.582108616198275</v>
      </c>
      <c r="H45" s="15">
        <v>6.13872332176927</v>
      </c>
      <c r="I45" s="4">
        <f aca="true" t="shared" si="3" ref="I45:J60">+E45/$D45</f>
        <v>68460.61756373938</v>
      </c>
      <c r="J45" s="4">
        <f t="shared" si="3"/>
        <v>39851.51535410765</v>
      </c>
    </row>
    <row r="46" spans="1:10" ht="11.25">
      <c r="A46" s="180"/>
      <c r="B46" s="165"/>
      <c r="C46" s="48" t="s">
        <v>72</v>
      </c>
      <c r="D46" s="4">
        <f>+'[1]CORREGIDO AMB HOSP SEX'!X111</f>
        <v>402742</v>
      </c>
      <c r="E46" s="128">
        <f>+'[1]CORREGIDO AMB HOSP SEX'!Y111</f>
        <v>51249181110</v>
      </c>
      <c r="F46" s="128">
        <f>+'[1]CORREGIDO AMB HOSP SEX'!Z111</f>
        <v>42230094782</v>
      </c>
      <c r="G46" s="10">
        <f t="shared" si="0"/>
        <v>0.8240150157981715</v>
      </c>
      <c r="H46" s="15">
        <v>280.1497686182435</v>
      </c>
      <c r="I46" s="4">
        <f t="shared" si="3"/>
        <v>127250.6495721827</v>
      </c>
      <c r="J46" s="4">
        <f t="shared" si="3"/>
        <v>104856.4460175497</v>
      </c>
    </row>
    <row r="47" spans="1:10" ht="11.25">
      <c r="A47" s="180"/>
      <c r="B47" s="165"/>
      <c r="C47" s="48" t="s">
        <v>73</v>
      </c>
      <c r="D47" s="4">
        <f>+'[1]CORREGIDO AMB HOSP SEX'!X112</f>
        <v>166358</v>
      </c>
      <c r="E47" s="128">
        <f>+'[1]CORREGIDO AMB HOSP SEX'!Y112</f>
        <v>27056146633</v>
      </c>
      <c r="F47" s="128">
        <f>+'[1]CORREGIDO AMB HOSP SEX'!Z112</f>
        <v>21406370375</v>
      </c>
      <c r="G47" s="10">
        <f t="shared" si="0"/>
        <v>0.7911832629148658</v>
      </c>
      <c r="H47" s="15">
        <v>115.7196299561351</v>
      </c>
      <c r="I47" s="4">
        <f t="shared" si="3"/>
        <v>162638.08553240602</v>
      </c>
      <c r="J47" s="4">
        <f t="shared" si="3"/>
        <v>128676.53118575602</v>
      </c>
    </row>
    <row r="48" spans="1:10" ht="11.25">
      <c r="A48" s="180"/>
      <c r="B48" s="165"/>
      <c r="C48" s="48" t="s">
        <v>74</v>
      </c>
      <c r="D48" s="4">
        <f>+'[1]CORREGIDO AMB HOSP SEX'!X113</f>
        <v>48388</v>
      </c>
      <c r="E48" s="128">
        <f>+'[1]CORREGIDO AMB HOSP SEX'!Y113</f>
        <v>5331711272</v>
      </c>
      <c r="F48" s="128">
        <f>+'[1]CORREGIDO AMB HOSP SEX'!Z113</f>
        <v>2228169806</v>
      </c>
      <c r="G48" s="10">
        <f t="shared" si="0"/>
        <v>0.4179089399873265</v>
      </c>
      <c r="H48" s="15">
        <v>33.65898516643302</v>
      </c>
      <c r="I48" s="4">
        <f t="shared" si="3"/>
        <v>110186.64280400099</v>
      </c>
      <c r="J48" s="4">
        <f t="shared" si="3"/>
        <v>46047.98309498223</v>
      </c>
    </row>
    <row r="49" spans="1:10" ht="11.25">
      <c r="A49" s="180"/>
      <c r="B49" s="165"/>
      <c r="C49" s="48" t="s">
        <v>75</v>
      </c>
      <c r="D49" s="4">
        <f>+'[1]CORREGIDO AMB HOSP SEX'!X114</f>
        <v>67263</v>
      </c>
      <c r="E49" s="128">
        <f>+'[1]CORREGIDO AMB HOSP SEX'!Y114</f>
        <v>6041094152</v>
      </c>
      <c r="F49" s="128">
        <f>+'[1]CORREGIDO AMB HOSP SEX'!Z114</f>
        <v>1370065066</v>
      </c>
      <c r="G49" s="10">
        <f t="shared" si="0"/>
        <v>0.22679088117612242</v>
      </c>
      <c r="H49" s="15">
        <v>46.78854921157693</v>
      </c>
      <c r="I49" s="4">
        <f t="shared" si="3"/>
        <v>89813.03468474495</v>
      </c>
      <c r="J49" s="4">
        <f t="shared" si="3"/>
        <v>20368.777277254954</v>
      </c>
    </row>
    <row r="50" spans="1:10" ht="11.25">
      <c r="A50" s="180"/>
      <c r="B50" s="165"/>
      <c r="C50" s="48" t="s">
        <v>76</v>
      </c>
      <c r="D50" s="4">
        <f>+'[1]CORREGIDO AMB HOSP SEX'!X115</f>
        <v>900</v>
      </c>
      <c r="E50" s="128">
        <f>+'[1]CORREGIDO AMB HOSP SEX'!Y115</f>
        <v>619751706</v>
      </c>
      <c r="F50" s="128">
        <f>+'[1]CORREGIDO AMB HOSP SEX'!Z115</f>
        <v>169704505</v>
      </c>
      <c r="G50" s="10">
        <f t="shared" si="0"/>
        <v>0.2738266040368108</v>
      </c>
      <c r="H50" s="15">
        <v>0.6260454379141465</v>
      </c>
      <c r="I50" s="4">
        <f t="shared" si="3"/>
        <v>688613.0066666667</v>
      </c>
      <c r="J50" s="4">
        <f t="shared" si="3"/>
        <v>188560.5611111111</v>
      </c>
    </row>
    <row r="51" spans="1:10" ht="11.25">
      <c r="A51" s="180"/>
      <c r="B51" s="165"/>
      <c r="C51" s="48" t="s">
        <v>77</v>
      </c>
      <c r="D51" s="4">
        <f>+'[1]CORREGIDO AMB HOSP SEX'!X116</f>
        <v>7313</v>
      </c>
      <c r="E51" s="128">
        <f>+'[1]CORREGIDO AMB HOSP SEX'!Y116</f>
        <v>506334785</v>
      </c>
      <c r="F51" s="128">
        <f>+'[1]CORREGIDO AMB HOSP SEX'!Z116</f>
        <v>238585003</v>
      </c>
      <c r="G51" s="10">
        <f t="shared" si="0"/>
        <v>0.4712001033071429</v>
      </c>
      <c r="H51" s="15">
        <v>5.086966986073503</v>
      </c>
      <c r="I51" s="4">
        <f t="shared" si="3"/>
        <v>69237.62956379051</v>
      </c>
      <c r="J51" s="4">
        <f t="shared" si="3"/>
        <v>32624.77820319978</v>
      </c>
    </row>
    <row r="52" spans="1:10" ht="11.25">
      <c r="A52" s="180"/>
      <c r="B52" s="165"/>
      <c r="C52" s="48" t="s">
        <v>97</v>
      </c>
      <c r="D52" s="4">
        <f>+'[1]CORREGIDO AMB HOSP SEX'!X117</f>
        <v>2571</v>
      </c>
      <c r="E52" s="128">
        <f>+'[1]CORREGIDO AMB HOSP SEX'!Y117</f>
        <v>50673916</v>
      </c>
      <c r="F52" s="128">
        <f>+'[1]CORREGIDO AMB HOSP SEX'!Z117</f>
        <v>27204807</v>
      </c>
      <c r="G52" s="10">
        <f t="shared" si="0"/>
        <v>0.5368601668755973</v>
      </c>
      <c r="H52" s="15">
        <v>1.7884031343080784</v>
      </c>
      <c r="I52" s="4">
        <f t="shared" si="3"/>
        <v>19709.807856865034</v>
      </c>
      <c r="J52" s="4">
        <f t="shared" si="3"/>
        <v>10581.410735122521</v>
      </c>
    </row>
    <row r="53" spans="1:10" ht="11.25">
      <c r="A53" s="180"/>
      <c r="B53" s="166"/>
      <c r="C53" s="120" t="s">
        <v>17</v>
      </c>
      <c r="D53" s="117">
        <f>SUM(D45:D52)</f>
        <v>704360</v>
      </c>
      <c r="E53" s="129">
        <f>SUM(E45:E52)</f>
        <v>91459058524</v>
      </c>
      <c r="F53" s="129">
        <f>SUM(F45:F52)</f>
        <v>68021883967</v>
      </c>
      <c r="G53" s="115">
        <f t="shared" si="0"/>
        <v>0.7437413533963966</v>
      </c>
      <c r="H53" s="119">
        <v>489.95707183245355</v>
      </c>
      <c r="I53" s="117">
        <f t="shared" si="3"/>
        <v>129847.03635072974</v>
      </c>
      <c r="J53" s="117">
        <f t="shared" si="3"/>
        <v>96572.61055000284</v>
      </c>
    </row>
    <row r="54" spans="1:10" ht="11.25">
      <c r="A54" s="180"/>
      <c r="B54" s="164" t="s">
        <v>215</v>
      </c>
      <c r="C54" s="123" t="s">
        <v>210</v>
      </c>
      <c r="D54" s="14">
        <f>+'[1]CORREGIDO AMB HOSP SEX'!X119</f>
        <v>706869</v>
      </c>
      <c r="E54" s="131">
        <f>+'[1]CORREGIDO AMB HOSP SEX'!Y119</f>
        <v>11725752061</v>
      </c>
      <c r="F54" s="131">
        <f>+'[1]CORREGIDO AMB HOSP SEX'!Z119</f>
        <v>11261747615</v>
      </c>
      <c r="G54" s="32">
        <f t="shared" si="0"/>
        <v>0.960428598218166</v>
      </c>
      <c r="H54" s="33">
        <v>491.7023473921498</v>
      </c>
      <c r="I54" s="14">
        <f t="shared" si="3"/>
        <v>16588.295795967853</v>
      </c>
      <c r="J54" s="14">
        <f t="shared" si="3"/>
        <v>15931.8736781497</v>
      </c>
    </row>
    <row r="55" spans="1:10" ht="11.25">
      <c r="A55" s="180"/>
      <c r="B55" s="165"/>
      <c r="C55" s="48" t="s">
        <v>213</v>
      </c>
      <c r="D55" s="4">
        <f>+'[1]CORREGIDO AMB HOSP SEX'!X120</f>
        <v>328333</v>
      </c>
      <c r="E55" s="128">
        <f>+'[1]CORREGIDO AMB HOSP SEX'!Y120</f>
        <v>29212329304</v>
      </c>
      <c r="F55" s="128">
        <f>+'[1]CORREGIDO AMB HOSP SEX'!Z120</f>
        <v>21341300970</v>
      </c>
      <c r="G55" s="10">
        <f t="shared" si="0"/>
        <v>0.7305580033659886</v>
      </c>
      <c r="H55" s="15">
        <v>228.39041862962827</v>
      </c>
      <c r="I55" s="4">
        <f t="shared" si="3"/>
        <v>88971.6516585296</v>
      </c>
      <c r="J55" s="4">
        <f t="shared" si="3"/>
        <v>64998.95219182964</v>
      </c>
    </row>
    <row r="56" spans="1:10" ht="11.25" customHeight="1">
      <c r="A56" s="180"/>
      <c r="B56" s="168"/>
      <c r="C56" s="48" t="s">
        <v>121</v>
      </c>
      <c r="D56" s="4">
        <f>+'[1]CORREGIDO AMB HOSP SEX'!X121</f>
        <v>124548</v>
      </c>
      <c r="E56" s="128">
        <f>+'[1]CORREGIDO AMB HOSP SEX'!Y121</f>
        <v>19650567969</v>
      </c>
      <c r="F56" s="128">
        <f>+'[1]CORREGIDO AMB HOSP SEX'!Z121</f>
        <v>15523497482</v>
      </c>
      <c r="G56" s="10">
        <f t="shared" si="0"/>
        <v>0.7899770381441029</v>
      </c>
      <c r="H56" s="15">
        <v>86.63634133481236</v>
      </c>
      <c r="I56" s="4">
        <f t="shared" si="3"/>
        <v>157775.05836304076</v>
      </c>
      <c r="J56" s="4">
        <f t="shared" si="3"/>
        <v>124638.6732986479</v>
      </c>
    </row>
    <row r="57" spans="1:10" ht="11.25" customHeight="1">
      <c r="A57" s="180"/>
      <c r="B57" s="168"/>
      <c r="C57" s="48" t="s">
        <v>78</v>
      </c>
      <c r="D57" s="4">
        <f>+'[1]CORREGIDO AMB HOSP SEX'!X122</f>
        <v>450688</v>
      </c>
      <c r="E57" s="128">
        <f>+'[1]CORREGIDO AMB HOSP SEX'!Y122</f>
        <v>8745896219</v>
      </c>
      <c r="F57" s="128">
        <f>+'[1]CORREGIDO AMB HOSP SEX'!Z122</f>
        <v>3758281941</v>
      </c>
      <c r="G57" s="10">
        <f t="shared" si="0"/>
        <v>0.42971947607099775</v>
      </c>
      <c r="H57" s="15">
        <v>313.5012959140565</v>
      </c>
      <c r="I57" s="4">
        <f t="shared" si="3"/>
        <v>19405.655839516472</v>
      </c>
      <c r="J57" s="4">
        <f t="shared" si="3"/>
        <v>8338.988260171116</v>
      </c>
    </row>
    <row r="58" spans="1:10" ht="11.25" customHeight="1">
      <c r="A58" s="180"/>
      <c r="B58" s="168"/>
      <c r="C58" s="48" t="s">
        <v>211</v>
      </c>
      <c r="D58" s="4">
        <f>+'[1]CORREGIDO AMB HOSP SEX'!X123</f>
        <v>7667</v>
      </c>
      <c r="E58" s="128">
        <f>+'[1]CORREGIDO AMB HOSP SEX'!Y123</f>
        <v>5459509012</v>
      </c>
      <c r="F58" s="128">
        <f>+'[1]CORREGIDO AMB HOSP SEX'!Z123</f>
        <v>3685278921</v>
      </c>
      <c r="G58" s="10">
        <f t="shared" si="0"/>
        <v>0.6750202102239885</v>
      </c>
      <c r="H58" s="15">
        <v>5.333211524986401</v>
      </c>
      <c r="I58" s="4">
        <f t="shared" si="3"/>
        <v>712078.9111777749</v>
      </c>
      <c r="J58" s="4">
        <f t="shared" si="3"/>
        <v>480667.65631929046</v>
      </c>
    </row>
    <row r="59" spans="1:10" ht="11.25" customHeight="1">
      <c r="A59" s="180"/>
      <c r="B59" s="168"/>
      <c r="C59" s="48" t="s">
        <v>212</v>
      </c>
      <c r="D59" s="4">
        <f>+'[1]CORREGIDO AMB HOSP SEX'!X124</f>
        <v>608</v>
      </c>
      <c r="E59" s="128">
        <f>+'[1]CORREGIDO AMB HOSP SEX'!Y124</f>
        <v>224508057</v>
      </c>
      <c r="F59" s="128">
        <f>+'[1]CORREGIDO AMB HOSP SEX'!Z124</f>
        <v>173369698</v>
      </c>
      <c r="G59" s="10">
        <f t="shared" si="0"/>
        <v>0.772220384055081</v>
      </c>
      <c r="H59" s="15">
        <v>0.4229284736131123</v>
      </c>
      <c r="I59" s="4">
        <f t="shared" si="3"/>
        <v>369256.6726973684</v>
      </c>
      <c r="J59" s="4">
        <f t="shared" si="3"/>
        <v>285147.52960526315</v>
      </c>
    </row>
    <row r="60" spans="1:10" ht="11.25" customHeight="1">
      <c r="A60" s="180"/>
      <c r="B60" s="173"/>
      <c r="C60" s="120" t="s">
        <v>17</v>
      </c>
      <c r="D60" s="117">
        <f>SUM(D54:D59)</f>
        <v>1618713</v>
      </c>
      <c r="E60" s="129">
        <f>SUM(E54:E59)</f>
        <v>75018562622</v>
      </c>
      <c r="F60" s="129">
        <f>SUM(F54:F59)</f>
        <v>55743476627</v>
      </c>
      <c r="G60" s="115">
        <f t="shared" si="0"/>
        <v>0.7430624458626007</v>
      </c>
      <c r="H60" s="116">
        <v>1125.9865432692463</v>
      </c>
      <c r="I60" s="117">
        <f t="shared" si="3"/>
        <v>46344.57289340359</v>
      </c>
      <c r="J60" s="117">
        <f t="shared" si="3"/>
        <v>34436.911686630054</v>
      </c>
    </row>
    <row r="61" spans="1:10" ht="11.25">
      <c r="A61" s="180"/>
      <c r="B61" s="171" t="s">
        <v>19</v>
      </c>
      <c r="C61" s="171"/>
      <c r="D61" s="14">
        <f>+'[1]CORREGIDO AMB HOSP SEX'!X128</f>
        <v>1050177</v>
      </c>
      <c r="E61" s="131">
        <f>+'[1]CORREGIDO AMB HOSP SEX'!Y128</f>
        <v>39593669910</v>
      </c>
      <c r="F61" s="131">
        <f>+'[1]CORREGIDO AMB HOSP SEX'!Z128</f>
        <v>24733213383</v>
      </c>
      <c r="G61" s="11">
        <f>+F61/E61</f>
        <v>0.6246759504542225</v>
      </c>
      <c r="H61" s="16">
        <v>730.5094665026273</v>
      </c>
      <c r="I61" s="6">
        <f>+E61/$D61</f>
        <v>37701.901593731345</v>
      </c>
      <c r="J61" s="6">
        <f>+F61/$D61</f>
        <v>23551.471211995693</v>
      </c>
    </row>
    <row r="62" spans="1:10" ht="12" thickBot="1">
      <c r="A62" s="181"/>
      <c r="B62" s="139"/>
      <c r="C62" s="121" t="s">
        <v>122</v>
      </c>
      <c r="D62" s="110">
        <f>+D61+D60+D53+D44+D30+D14+D10</f>
        <v>20109766</v>
      </c>
      <c r="E62" s="130">
        <f>+E61+E60+E53+E44+E30+E14+E10</f>
        <v>447543625962</v>
      </c>
      <c r="F62" s="130">
        <f>+F61+F60+F53+F44+F30+F14+F10</f>
        <v>302308466375</v>
      </c>
      <c r="G62" s="112">
        <f>+F62/E62</f>
        <v>0.6754837938428563</v>
      </c>
      <c r="H62" s="113">
        <v>13988.474735356682</v>
      </c>
      <c r="I62" s="110">
        <f>+E62/$D62</f>
        <v>22255.038967733388</v>
      </c>
      <c r="J62" s="110">
        <f>+F62/$D62</f>
        <v>15032.918154045154</v>
      </c>
    </row>
    <row r="63" spans="1:10" ht="11.25">
      <c r="A63" s="78" t="s">
        <v>203</v>
      </c>
      <c r="B63" s="79"/>
      <c r="C63" s="79"/>
      <c r="D63" s="80"/>
      <c r="E63" s="80"/>
      <c r="F63" s="80"/>
      <c r="G63" s="81"/>
      <c r="H63" s="82"/>
      <c r="I63" s="80"/>
      <c r="J63" s="80"/>
    </row>
    <row r="64" spans="1:10" ht="11.25">
      <c r="A64" s="83"/>
      <c r="B64" s="79"/>
      <c r="C64" s="79"/>
      <c r="D64" s="80"/>
      <c r="E64" s="80"/>
      <c r="F64" s="80"/>
      <c r="G64" s="81"/>
      <c r="H64" s="82"/>
      <c r="I64" s="80"/>
      <c r="J64" s="80"/>
    </row>
    <row r="65" spans="1:10" ht="11.25">
      <c r="A65" s="148" t="s">
        <v>182</v>
      </c>
      <c r="B65" s="148"/>
      <c r="C65" s="148"/>
      <c r="D65" s="148"/>
      <c r="E65" s="148"/>
      <c r="F65" s="148"/>
      <c r="G65" s="148"/>
      <c r="H65" s="148"/>
      <c r="I65" s="148"/>
      <c r="J65" s="148"/>
    </row>
    <row r="66" spans="1:10" ht="11.25">
      <c r="A66" s="178" t="s">
        <v>94</v>
      </c>
      <c r="B66" s="178"/>
      <c r="C66" s="178"/>
      <c r="D66" s="178"/>
      <c r="E66" s="178"/>
      <c r="F66" s="178"/>
      <c r="G66" s="178"/>
      <c r="H66" s="178"/>
      <c r="I66" s="178"/>
      <c r="J66" s="178"/>
    </row>
    <row r="67" spans="1:10" ht="11.25">
      <c r="A67" s="178" t="s">
        <v>207</v>
      </c>
      <c r="B67" s="178"/>
      <c r="C67" s="178"/>
      <c r="D67" s="178"/>
      <c r="E67" s="178"/>
      <c r="F67" s="178"/>
      <c r="G67" s="178"/>
      <c r="H67" s="178"/>
      <c r="I67" s="178"/>
      <c r="J67" s="178"/>
    </row>
    <row r="68" spans="1:10" ht="12" thickBot="1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1.25">
      <c r="A69" s="176" t="s">
        <v>15</v>
      </c>
      <c r="B69" s="176" t="s">
        <v>95</v>
      </c>
      <c r="C69" s="176" t="s">
        <v>96</v>
      </c>
      <c r="D69" s="176" t="s">
        <v>80</v>
      </c>
      <c r="E69" s="176" t="s">
        <v>192</v>
      </c>
      <c r="F69" s="176" t="s">
        <v>193</v>
      </c>
      <c r="G69" s="176" t="s">
        <v>93</v>
      </c>
      <c r="H69" s="176" t="s">
        <v>101</v>
      </c>
      <c r="I69" s="176" t="s">
        <v>99</v>
      </c>
      <c r="J69" s="176" t="s">
        <v>98</v>
      </c>
    </row>
    <row r="70" spans="1:10" ht="11.25">
      <c r="A70" s="177"/>
      <c r="B70" s="177"/>
      <c r="C70" s="177"/>
      <c r="D70" s="177"/>
      <c r="E70" s="177"/>
      <c r="F70" s="177"/>
      <c r="G70" s="177"/>
      <c r="H70" s="177"/>
      <c r="I70" s="177"/>
      <c r="J70" s="177"/>
    </row>
    <row r="71" spans="1:10" ht="11.25">
      <c r="A71" s="179" t="s">
        <v>1</v>
      </c>
      <c r="B71" s="164" t="s">
        <v>33</v>
      </c>
      <c r="C71" s="123" t="s">
        <v>37</v>
      </c>
      <c r="D71" s="14">
        <f>+'[1]CORREGIDO AMB HOSP SEX'!X4</f>
        <v>5879172</v>
      </c>
      <c r="E71" s="131">
        <f>+'[1]CORREGIDO AMB HOSP SEX'!Y4</f>
        <v>94405298761</v>
      </c>
      <c r="F71" s="131">
        <f>+'[1]CORREGIDO AMB HOSP SEX'!Z4</f>
        <v>58502261534</v>
      </c>
      <c r="G71" s="32">
        <f aca="true" t="shared" si="4" ref="G71:G130">+F71/E71</f>
        <v>0.6196925628306789</v>
      </c>
      <c r="H71" s="33">
        <v>4522.688168017425</v>
      </c>
      <c r="I71" s="14">
        <f aca="true" t="shared" si="5" ref="I71:J102">+E71/$D71</f>
        <v>16057.58408854172</v>
      </c>
      <c r="J71" s="14">
        <f t="shared" si="5"/>
        <v>9950.76543669755</v>
      </c>
    </row>
    <row r="72" spans="1:10" ht="11.25">
      <c r="A72" s="180"/>
      <c r="B72" s="165"/>
      <c r="C72" s="48" t="s">
        <v>38</v>
      </c>
      <c r="D72" s="4">
        <f>+'[1]CORREGIDO AMB HOSP SEX'!X5</f>
        <v>55104</v>
      </c>
      <c r="E72" s="128">
        <f>+'[1]CORREGIDO AMB HOSP SEX'!Y5</f>
        <v>1305992989</v>
      </c>
      <c r="F72" s="128">
        <f>+'[1]CORREGIDO AMB HOSP SEX'!Z5</f>
        <v>689064096</v>
      </c>
      <c r="G72" s="10">
        <f t="shared" si="4"/>
        <v>0.5276169947341118</v>
      </c>
      <c r="H72" s="15">
        <v>42.3900183240824</v>
      </c>
      <c r="I72" s="4">
        <f t="shared" si="5"/>
        <v>23700.51155995935</v>
      </c>
      <c r="J72" s="4">
        <f t="shared" si="5"/>
        <v>12504.792682926829</v>
      </c>
    </row>
    <row r="73" spans="1:10" ht="11.25">
      <c r="A73" s="180"/>
      <c r="B73" s="165"/>
      <c r="C73" s="48" t="s">
        <v>39</v>
      </c>
      <c r="D73" s="4">
        <f>+'[1]CORREGIDO AMB HOSP SEX'!X6</f>
        <v>259285</v>
      </c>
      <c r="E73" s="128">
        <f>+'[1]CORREGIDO AMB HOSP SEX'!Y6</f>
        <v>7759838253</v>
      </c>
      <c r="F73" s="128">
        <f>+'[1]CORREGIDO AMB HOSP SEX'!Z6</f>
        <v>4947859351</v>
      </c>
      <c r="G73" s="10">
        <f t="shared" si="4"/>
        <v>0.6376240315430709</v>
      </c>
      <c r="H73" s="15">
        <v>199.4609447800469</v>
      </c>
      <c r="I73" s="4">
        <f t="shared" si="5"/>
        <v>29927.83328383825</v>
      </c>
      <c r="J73" s="4">
        <f t="shared" si="5"/>
        <v>19082.705713789845</v>
      </c>
    </row>
    <row r="74" spans="1:10" ht="11.25">
      <c r="A74" s="180"/>
      <c r="B74" s="166"/>
      <c r="C74" s="120" t="s">
        <v>17</v>
      </c>
      <c r="D74" s="117">
        <f>SUM(D71:D73)</f>
        <v>6193561</v>
      </c>
      <c r="E74" s="129">
        <f>SUM(E71:E73)</f>
        <v>103471130003</v>
      </c>
      <c r="F74" s="129">
        <f>SUM(F71:F73)</f>
        <v>64139184981</v>
      </c>
      <c r="G74" s="115">
        <f t="shared" si="4"/>
        <v>0.6198751765747641</v>
      </c>
      <c r="H74" s="119">
        <v>4764.5391311215535</v>
      </c>
      <c r="I74" s="117">
        <f t="shared" si="5"/>
        <v>16706.24217683494</v>
      </c>
      <c r="J74" s="117">
        <f t="shared" si="5"/>
        <v>10355.784819266331</v>
      </c>
    </row>
    <row r="75" spans="1:10" ht="11.25">
      <c r="A75" s="180"/>
      <c r="B75" s="164" t="s">
        <v>34</v>
      </c>
      <c r="C75" s="48" t="s">
        <v>40</v>
      </c>
      <c r="D75" s="4">
        <f>+'[1]CORREGIDO AMB HOSP SEX'!X8</f>
        <v>9066070</v>
      </c>
      <c r="E75" s="128">
        <f>+'[1]CORREGIDO AMB HOSP SEX'!Y8</f>
        <v>34963006179</v>
      </c>
      <c r="F75" s="128">
        <f>+'[1]CORREGIDO AMB HOSP SEX'!Z8</f>
        <v>24549989270</v>
      </c>
      <c r="G75" s="10">
        <f t="shared" si="4"/>
        <v>0.7021704353541995</v>
      </c>
      <c r="H75" s="15">
        <v>6974.28269140922</v>
      </c>
      <c r="I75" s="4">
        <f t="shared" si="5"/>
        <v>3856.467706404208</v>
      </c>
      <c r="J75" s="4">
        <f t="shared" si="5"/>
        <v>2707.8976083352545</v>
      </c>
    </row>
    <row r="76" spans="1:10" ht="11.25">
      <c r="A76" s="180"/>
      <c r="B76" s="165"/>
      <c r="C76" s="48" t="s">
        <v>41</v>
      </c>
      <c r="D76" s="4">
        <f>+'[1]CORREGIDO AMB HOSP SEX'!X9</f>
        <v>1877528</v>
      </c>
      <c r="E76" s="128">
        <f>+'[1]CORREGIDO AMB HOSP SEX'!Y9</f>
        <v>48014338160</v>
      </c>
      <c r="F76" s="128">
        <f>+'[1]CORREGIDO AMB HOSP SEX'!Z9</f>
        <v>32121614570</v>
      </c>
      <c r="G76" s="10">
        <f t="shared" si="4"/>
        <v>0.6690004652976769</v>
      </c>
      <c r="H76" s="15">
        <v>1444.3315607574364</v>
      </c>
      <c r="I76" s="4">
        <f t="shared" si="5"/>
        <v>25573.167569271936</v>
      </c>
      <c r="J76" s="4">
        <f t="shared" si="5"/>
        <v>17108.461002978383</v>
      </c>
    </row>
    <row r="77" spans="1:10" ht="11.25">
      <c r="A77" s="180"/>
      <c r="B77" s="165"/>
      <c r="C77" s="48" t="s">
        <v>42</v>
      </c>
      <c r="D77" s="4">
        <f>+'[1]CORREGIDO AMB HOSP SEX'!X10</f>
        <v>408766</v>
      </c>
      <c r="E77" s="128">
        <f>+'[1]CORREGIDO AMB HOSP SEX'!Y10</f>
        <v>6243208884</v>
      </c>
      <c r="F77" s="128">
        <f>+'[1]CORREGIDO AMB HOSP SEX'!Z10</f>
        <v>4286720279</v>
      </c>
      <c r="G77" s="10">
        <f t="shared" si="4"/>
        <v>0.6866213126371505</v>
      </c>
      <c r="H77" s="15">
        <v>314.4526391960994</v>
      </c>
      <c r="I77" s="4">
        <f t="shared" si="5"/>
        <v>15273.307672360226</v>
      </c>
      <c r="J77" s="4">
        <f t="shared" si="5"/>
        <v>10486.978562307042</v>
      </c>
    </row>
    <row r="78" spans="1:10" ht="11.25">
      <c r="A78" s="180"/>
      <c r="B78" s="166"/>
      <c r="C78" s="120" t="s">
        <v>17</v>
      </c>
      <c r="D78" s="117">
        <f>SUM(D75:D77)</f>
        <v>11352364</v>
      </c>
      <c r="E78" s="129">
        <f>SUM(E75:E77)</f>
        <v>89220553223</v>
      </c>
      <c r="F78" s="129">
        <f>SUM(F75:F77)</f>
        <v>60958324119</v>
      </c>
      <c r="G78" s="115">
        <f t="shared" si="4"/>
        <v>0.6832318554071201</v>
      </c>
      <c r="H78" s="119">
        <v>8733.066891362758</v>
      </c>
      <c r="I78" s="117">
        <f t="shared" si="5"/>
        <v>7859.204763254596</v>
      </c>
      <c r="J78" s="117">
        <f t="shared" si="5"/>
        <v>5369.659052422914</v>
      </c>
    </row>
    <row r="79" spans="1:10" ht="11.25">
      <c r="A79" s="180"/>
      <c r="B79" s="164" t="s">
        <v>79</v>
      </c>
      <c r="C79" s="48" t="s">
        <v>43</v>
      </c>
      <c r="D79" s="4">
        <f>+'[1]CORREGIDO AMB HOSP SEX'!X12</f>
        <v>75050</v>
      </c>
      <c r="E79" s="128">
        <f>+'[1]CORREGIDO AMB HOSP SEX'!Y12</f>
        <v>4273237303</v>
      </c>
      <c r="F79" s="128">
        <f>+'[1]CORREGIDO AMB HOSP SEX'!Z12</f>
        <v>2838249621</v>
      </c>
      <c r="G79" s="10">
        <f t="shared" si="4"/>
        <v>0.6641919041115325</v>
      </c>
      <c r="H79" s="15">
        <v>57.73393719552816</v>
      </c>
      <c r="I79" s="4">
        <f t="shared" si="5"/>
        <v>56938.53834776815</v>
      </c>
      <c r="J79" s="4">
        <f t="shared" si="5"/>
        <v>37818.116202531644</v>
      </c>
    </row>
    <row r="80" spans="1:10" ht="11.25">
      <c r="A80" s="180"/>
      <c r="B80" s="165"/>
      <c r="C80" s="48" t="s">
        <v>44</v>
      </c>
      <c r="D80" s="4">
        <f>+'[1]CORREGIDO AMB HOSP SEX'!X13</f>
        <v>3360973</v>
      </c>
      <c r="E80" s="128">
        <f>+'[1]CORREGIDO AMB HOSP SEX'!Y13</f>
        <v>9334463032</v>
      </c>
      <c r="F80" s="128">
        <f>+'[1]CORREGIDO AMB HOSP SEX'!Z13</f>
        <v>4887201400</v>
      </c>
      <c r="G80" s="10">
        <f t="shared" si="4"/>
        <v>0.5235653495274349</v>
      </c>
      <c r="H80" s="15">
        <v>2585.5057174932163</v>
      </c>
      <c r="I80" s="4">
        <f t="shared" si="5"/>
        <v>2777.309735008285</v>
      </c>
      <c r="J80" s="4">
        <f t="shared" si="5"/>
        <v>1454.1031421555604</v>
      </c>
    </row>
    <row r="81" spans="1:10" ht="11.25">
      <c r="A81" s="180"/>
      <c r="B81" s="165"/>
      <c r="C81" s="48" t="s">
        <v>45</v>
      </c>
      <c r="D81" s="4">
        <f>+'[1]CORREGIDO AMB HOSP SEX'!X14</f>
        <v>50501</v>
      </c>
      <c r="E81" s="128">
        <f>+'[1]CORREGIDO AMB HOSP SEX'!Y14</f>
        <v>1116370075</v>
      </c>
      <c r="F81" s="128">
        <f>+'[1]CORREGIDO AMB HOSP SEX'!Z14</f>
        <v>861510668</v>
      </c>
      <c r="G81" s="10">
        <f t="shared" si="4"/>
        <v>0.7717070595967023</v>
      </c>
      <c r="H81" s="15">
        <v>38.84905479428871</v>
      </c>
      <c r="I81" s="4">
        <f t="shared" si="5"/>
        <v>22105.900378210332</v>
      </c>
      <c r="J81" s="4">
        <f t="shared" si="5"/>
        <v>17059.279380606324</v>
      </c>
    </row>
    <row r="82" spans="1:10" ht="11.25">
      <c r="A82" s="180"/>
      <c r="B82" s="165"/>
      <c r="C82" s="48" t="s">
        <v>46</v>
      </c>
      <c r="D82" s="4">
        <f>+'[1]CORREGIDO AMB HOSP SEX'!X15</f>
        <v>286594</v>
      </c>
      <c r="E82" s="128">
        <f>+'[1]CORREGIDO AMB HOSP SEX'!Y15</f>
        <v>9004016559</v>
      </c>
      <c r="F82" s="128">
        <f>+'[1]CORREGIDO AMB HOSP SEX'!Z15</f>
        <v>2704423704</v>
      </c>
      <c r="G82" s="10">
        <f t="shared" si="4"/>
        <v>0.3003574778299117</v>
      </c>
      <c r="H82" s="15">
        <v>220.46902060779743</v>
      </c>
      <c r="I82" s="4">
        <f t="shared" si="5"/>
        <v>31417.32401585518</v>
      </c>
      <c r="J82" s="4">
        <f t="shared" si="5"/>
        <v>9436.428201567374</v>
      </c>
    </row>
    <row r="83" spans="1:10" ht="11.25">
      <c r="A83" s="180"/>
      <c r="B83" s="165"/>
      <c r="C83" s="48" t="s">
        <v>102</v>
      </c>
      <c r="D83" s="4">
        <f>+'[1]CORREGIDO AMB HOSP SEX'!X16</f>
        <v>474184</v>
      </c>
      <c r="E83" s="128">
        <f>+'[1]CORREGIDO AMB HOSP SEX'!Y16</f>
        <v>10450200875</v>
      </c>
      <c r="F83" s="128">
        <f>+'[1]CORREGIDO AMB HOSP SEX'!Z16</f>
        <v>3406726645</v>
      </c>
      <c r="G83" s="10">
        <f t="shared" si="4"/>
        <v>0.32599628330110925</v>
      </c>
      <c r="H83" s="15">
        <v>364.77693904229614</v>
      </c>
      <c r="I83" s="4">
        <f t="shared" si="5"/>
        <v>22038.282343984614</v>
      </c>
      <c r="J83" s="4">
        <f t="shared" si="5"/>
        <v>7184.398134479443</v>
      </c>
    </row>
    <row r="84" spans="1:10" ht="11.25">
      <c r="A84" s="180"/>
      <c r="B84" s="165"/>
      <c r="C84" s="48" t="s">
        <v>103</v>
      </c>
      <c r="D84" s="4">
        <f>+'[1]CORREGIDO AMB HOSP SEX'!X17</f>
        <v>5474</v>
      </c>
      <c r="E84" s="128">
        <f>+'[1]CORREGIDO AMB HOSP SEX'!Y17</f>
        <v>159660664</v>
      </c>
      <c r="F84" s="128">
        <f>+'[1]CORREGIDO AMB HOSP SEX'!Z17</f>
        <v>64282652</v>
      </c>
      <c r="G84" s="10">
        <f t="shared" si="4"/>
        <v>0.402620472629376</v>
      </c>
      <c r="H84" s="15">
        <v>4.211000295913673</v>
      </c>
      <c r="I84" s="4">
        <f t="shared" si="5"/>
        <v>29167.092436974788</v>
      </c>
      <c r="J84" s="4">
        <f t="shared" si="5"/>
        <v>11743.268542199488</v>
      </c>
    </row>
    <row r="85" spans="1:10" ht="11.25">
      <c r="A85" s="180"/>
      <c r="B85" s="165"/>
      <c r="C85" s="48" t="s">
        <v>47</v>
      </c>
      <c r="D85" s="4">
        <f>+'[1]CORREGIDO AMB HOSP SEX'!X18</f>
        <v>804</v>
      </c>
      <c r="E85" s="128">
        <f>+'[1]CORREGIDO AMB HOSP SEX'!Y18</f>
        <v>6137266</v>
      </c>
      <c r="F85" s="128">
        <f>+'[1]CORREGIDO AMB HOSP SEX'!Z18</f>
        <v>2678223</v>
      </c>
      <c r="G85" s="10">
        <f t="shared" si="4"/>
        <v>0.4363869840414282</v>
      </c>
      <c r="H85" s="15">
        <v>0.6184954764184496</v>
      </c>
      <c r="I85" s="4">
        <f t="shared" si="5"/>
        <v>7633.415422885572</v>
      </c>
      <c r="J85" s="4">
        <f t="shared" si="5"/>
        <v>3331.123134328358</v>
      </c>
    </row>
    <row r="86" spans="1:10" ht="11.25">
      <c r="A86" s="180"/>
      <c r="B86" s="165"/>
      <c r="C86" s="48" t="s">
        <v>48</v>
      </c>
      <c r="D86" s="4">
        <f>+'[1]CORREGIDO AMB HOSP SEX'!X19</f>
        <v>56145</v>
      </c>
      <c r="E86" s="128">
        <f>+'[1]CORREGIDO AMB HOSP SEX'!Y19</f>
        <v>1601870041</v>
      </c>
      <c r="F86" s="128">
        <f>+'[1]CORREGIDO AMB HOSP SEX'!Z19</f>
        <v>1033591382</v>
      </c>
      <c r="G86" s="10">
        <f t="shared" si="4"/>
        <v>0.6452404724135795</v>
      </c>
      <c r="H86" s="15">
        <v>43.19083149690778</v>
      </c>
      <c r="I86" s="4">
        <f t="shared" si="5"/>
        <v>28530.947386232077</v>
      </c>
      <c r="J86" s="4">
        <f t="shared" si="5"/>
        <v>18409.321969899367</v>
      </c>
    </row>
    <row r="87" spans="1:10" ht="11.25">
      <c r="A87" s="180"/>
      <c r="B87" s="165"/>
      <c r="C87" s="48" t="s">
        <v>49</v>
      </c>
      <c r="D87" s="4">
        <f>+'[1]CORREGIDO AMB HOSP SEX'!X20</f>
        <v>261717</v>
      </c>
      <c r="E87" s="128">
        <f>+'[1]CORREGIDO AMB HOSP SEX'!Y20</f>
        <v>2149232156</v>
      </c>
      <c r="F87" s="128">
        <f>+'[1]CORREGIDO AMB HOSP SEX'!Z20</f>
        <v>1354067064</v>
      </c>
      <c r="G87" s="10">
        <f t="shared" si="4"/>
        <v>0.6300236390098009</v>
      </c>
      <c r="H87" s="15">
        <v>201.33181666891466</v>
      </c>
      <c r="I87" s="4">
        <f t="shared" si="5"/>
        <v>8212.046431832858</v>
      </c>
      <c r="J87" s="4">
        <f t="shared" si="5"/>
        <v>5173.783376700788</v>
      </c>
    </row>
    <row r="88" spans="1:10" ht="11.25">
      <c r="A88" s="180"/>
      <c r="B88" s="165"/>
      <c r="C88" s="48" t="s">
        <v>50</v>
      </c>
      <c r="D88" s="4">
        <f>+'[1]CORREGIDO AMB HOSP SEX'!X21</f>
        <v>126559</v>
      </c>
      <c r="E88" s="128">
        <f>+'[1]CORREGIDO AMB HOSP SEX'!Y21</f>
        <v>1771632385</v>
      </c>
      <c r="F88" s="128">
        <f>+'[1]CORREGIDO AMB HOSP SEX'!Z21</f>
        <v>713937716</v>
      </c>
      <c r="G88" s="10">
        <f t="shared" si="4"/>
        <v>0.4029829901760347</v>
      </c>
      <c r="H88" s="15">
        <v>97.35841915428179</v>
      </c>
      <c r="I88" s="4">
        <f t="shared" si="5"/>
        <v>13998.470160162455</v>
      </c>
      <c r="J88" s="4">
        <f t="shared" si="5"/>
        <v>5641.145363032261</v>
      </c>
    </row>
    <row r="89" spans="1:10" ht="11.25">
      <c r="A89" s="180"/>
      <c r="B89" s="165"/>
      <c r="C89" s="48" t="s">
        <v>51</v>
      </c>
      <c r="D89" s="4">
        <f>+'[1]CORREGIDO AMB HOSP SEX'!X22</f>
        <v>44087</v>
      </c>
      <c r="E89" s="128">
        <f>+'[1]CORREGIDO AMB HOSP SEX'!Y22</f>
        <v>1155137073</v>
      </c>
      <c r="F89" s="128">
        <f>+'[1]CORREGIDO AMB HOSP SEX'!Z22</f>
        <v>576393510</v>
      </c>
      <c r="G89" s="10">
        <f t="shared" si="4"/>
        <v>0.498982781760308</v>
      </c>
      <c r="H89" s="15">
        <v>33.91493789659227</v>
      </c>
      <c r="I89" s="4">
        <f t="shared" si="5"/>
        <v>26201.308163404177</v>
      </c>
      <c r="J89" s="4">
        <f t="shared" si="5"/>
        <v>13074.001633134483</v>
      </c>
    </row>
    <row r="90" spans="1:10" ht="11.25">
      <c r="A90" s="180"/>
      <c r="B90" s="165"/>
      <c r="C90" s="48" t="s">
        <v>52</v>
      </c>
      <c r="D90" s="4">
        <f>+'[1]CORREGIDO AMB HOSP SEX'!X23</f>
        <v>284498</v>
      </c>
      <c r="E90" s="128">
        <f>+'[1]CORREGIDO AMB HOSP SEX'!Y23</f>
        <v>5990296006</v>
      </c>
      <c r="F90" s="128">
        <f>+'[1]CORREGIDO AMB HOSP SEX'!Z23</f>
        <v>3868329858</v>
      </c>
      <c r="G90" s="10">
        <f t="shared" si="4"/>
        <v>0.6457660613307595</v>
      </c>
      <c r="H90" s="15">
        <v>218.85662444041802</v>
      </c>
      <c r="I90" s="4">
        <f t="shared" si="5"/>
        <v>21055.670008225014</v>
      </c>
      <c r="J90" s="4">
        <f t="shared" si="5"/>
        <v>13597.037089891668</v>
      </c>
    </row>
    <row r="91" spans="1:10" ht="11.25">
      <c r="A91" s="180"/>
      <c r="B91" s="165"/>
      <c r="C91" s="48" t="s">
        <v>53</v>
      </c>
      <c r="D91" s="4">
        <f>+'[1]CORREGIDO AMB HOSP SEX'!X24</f>
        <v>85610</v>
      </c>
      <c r="E91" s="128">
        <f>+'[1]CORREGIDO AMB HOSP SEX'!Y24</f>
        <v>3104531510</v>
      </c>
      <c r="F91" s="128">
        <f>+'[1]CORREGIDO AMB HOSP SEX'!Z24</f>
        <v>1971228202</v>
      </c>
      <c r="G91" s="10">
        <f t="shared" si="4"/>
        <v>0.6349519068015516</v>
      </c>
      <c r="H91" s="15">
        <v>65.85745987087496</v>
      </c>
      <c r="I91" s="4">
        <f t="shared" si="5"/>
        <v>36263.655063660786</v>
      </c>
      <c r="J91" s="4">
        <f t="shared" si="5"/>
        <v>23025.676930265156</v>
      </c>
    </row>
    <row r="92" spans="1:10" ht="11.25">
      <c r="A92" s="180"/>
      <c r="B92" s="165"/>
      <c r="C92" s="48" t="s">
        <v>54</v>
      </c>
      <c r="D92" s="4">
        <f>+'[1]CORREGIDO AMB HOSP SEX'!X25</f>
        <v>15547</v>
      </c>
      <c r="E92" s="128">
        <f>+'[1]CORREGIDO AMB HOSP SEX'!Y25</f>
        <v>1543943706</v>
      </c>
      <c r="F92" s="128">
        <f>+'[1]CORREGIDO AMB HOSP SEX'!Z25</f>
        <v>1193592626</v>
      </c>
      <c r="G92" s="10">
        <f t="shared" si="4"/>
        <v>0.7730804053033266</v>
      </c>
      <c r="H92" s="15">
        <v>11.959887029698551</v>
      </c>
      <c r="I92" s="4">
        <f t="shared" si="5"/>
        <v>99308.14343603268</v>
      </c>
      <c r="J92" s="4">
        <f t="shared" si="5"/>
        <v>76773.17977744903</v>
      </c>
    </row>
    <row r="93" spans="1:10" ht="11.25">
      <c r="A93" s="180"/>
      <c r="B93" s="165"/>
      <c r="C93" s="48" t="s">
        <v>55</v>
      </c>
      <c r="D93" s="4">
        <f>+'[1]CORREGIDO AMB HOSP SEX'!X26</f>
        <v>67068</v>
      </c>
      <c r="E93" s="128">
        <f>+'[1]CORREGIDO AMB HOSP SEX'!Y26</f>
        <v>3714006545</v>
      </c>
      <c r="F93" s="128">
        <f>+'[1]CORREGIDO AMB HOSP SEX'!Z26</f>
        <v>2422823118</v>
      </c>
      <c r="G93" s="10">
        <f t="shared" si="4"/>
        <v>0.6523475628393111</v>
      </c>
      <c r="H93" s="15">
        <v>51.593600264219624</v>
      </c>
      <c r="I93" s="4">
        <f t="shared" si="5"/>
        <v>55376.73025884177</v>
      </c>
      <c r="J93" s="4">
        <f t="shared" si="5"/>
        <v>36124.87502236536</v>
      </c>
    </row>
    <row r="94" spans="1:10" ht="11.25">
      <c r="A94" s="180"/>
      <c r="B94" s="165"/>
      <c r="C94" s="48" t="s">
        <v>56</v>
      </c>
      <c r="D94" s="4">
        <f>+'[1]CORREGIDO AMB HOSP SEX'!X27</f>
        <v>13176</v>
      </c>
      <c r="E94" s="128">
        <f>+'[1]CORREGIDO AMB HOSP SEX'!Y27</f>
        <v>6832125523</v>
      </c>
      <c r="F94" s="128">
        <f>+'[1]CORREGIDO AMB HOSP SEX'!Z27</f>
        <v>5220870319</v>
      </c>
      <c r="G94" s="10">
        <f t="shared" si="4"/>
        <v>0.7641648710089134</v>
      </c>
      <c r="H94" s="15">
        <v>17.634037511141724</v>
      </c>
      <c r="I94" s="4">
        <f t="shared" si="5"/>
        <v>518528.04515786277</v>
      </c>
      <c r="J94" s="4">
        <f t="shared" si="5"/>
        <v>396240.91674256226</v>
      </c>
    </row>
    <row r="95" spans="1:10" ht="11.25">
      <c r="A95" s="180"/>
      <c r="B95" s="165"/>
      <c r="C95" s="48" t="s">
        <v>57</v>
      </c>
      <c r="D95" s="4">
        <f>+'[1]CORREGIDO AMB HOSP SEX'!X28</f>
        <v>26313</v>
      </c>
      <c r="E95" s="128">
        <f>+'[1]CORREGIDO AMB HOSP SEX'!Y28</f>
        <v>621246667</v>
      </c>
      <c r="F95" s="128">
        <f>+'[1]CORREGIDO AMB HOSP SEX'!Z28</f>
        <v>336043962</v>
      </c>
      <c r="G95" s="10">
        <f t="shared" si="4"/>
        <v>0.5409187362288094</v>
      </c>
      <c r="H95" s="15">
        <v>20.241879939053064</v>
      </c>
      <c r="I95" s="4">
        <f t="shared" si="5"/>
        <v>23609.875992855243</v>
      </c>
      <c r="J95" s="4">
        <f t="shared" si="5"/>
        <v>12771.024284574165</v>
      </c>
    </row>
    <row r="96" spans="1:10" ht="11.25">
      <c r="A96" s="180"/>
      <c r="B96" s="166"/>
      <c r="C96" s="120" t="s">
        <v>17</v>
      </c>
      <c r="D96" s="117">
        <f>SUM(D79:D95)</f>
        <v>5234300</v>
      </c>
      <c r="E96" s="129">
        <f>SUM(E79:E95)</f>
        <v>62828107386</v>
      </c>
      <c r="F96" s="129">
        <f>SUM(F79:F95)</f>
        <v>33455950670</v>
      </c>
      <c r="G96" s="115">
        <f t="shared" si="4"/>
        <v>0.5324997371710579</v>
      </c>
      <c r="H96" s="119">
        <v>4026.6055624590676</v>
      </c>
      <c r="I96" s="117">
        <f t="shared" si="5"/>
        <v>12003.15369504996</v>
      </c>
      <c r="J96" s="117">
        <f t="shared" si="5"/>
        <v>6391.676187837916</v>
      </c>
    </row>
    <row r="97" spans="1:10" ht="11.25">
      <c r="A97" s="180"/>
      <c r="B97" s="164" t="s">
        <v>35</v>
      </c>
      <c r="C97" s="48" t="s">
        <v>58</v>
      </c>
      <c r="D97" s="4">
        <f>+'[1]CORREGIDO AMB HOSP SEX'!X30</f>
        <v>5524</v>
      </c>
      <c r="E97" s="128">
        <f>+'[1]CORREGIDO AMB HOSP SEX'!Y30</f>
        <v>4393578380</v>
      </c>
      <c r="F97" s="128">
        <f>+'[1]CORREGIDO AMB HOSP SEX'!Z30</f>
        <v>2577074166</v>
      </c>
      <c r="G97" s="10">
        <f t="shared" si="4"/>
        <v>0.586554726719135</v>
      </c>
      <c r="H97" s="15">
        <v>4.249463944944671</v>
      </c>
      <c r="I97" s="4">
        <f t="shared" si="5"/>
        <v>795361.7632150615</v>
      </c>
      <c r="J97" s="4">
        <f t="shared" si="5"/>
        <v>466523.2016654598</v>
      </c>
    </row>
    <row r="98" spans="1:10" ht="11.25">
      <c r="A98" s="180"/>
      <c r="B98" s="165"/>
      <c r="C98" s="48" t="s">
        <v>49</v>
      </c>
      <c r="D98" s="4">
        <f>+'[1]CORREGIDO AMB HOSP SEX'!X31</f>
        <v>16281</v>
      </c>
      <c r="E98" s="128">
        <f>+'[1]CORREGIDO AMB HOSP SEX'!Y31</f>
        <v>5892958965</v>
      </c>
      <c r="F98" s="128">
        <f>+'[1]CORREGIDO AMB HOSP SEX'!Z31</f>
        <v>4452498899</v>
      </c>
      <c r="G98" s="10">
        <f t="shared" si="4"/>
        <v>0.755562515443377</v>
      </c>
      <c r="H98" s="15">
        <v>12.524533397473604</v>
      </c>
      <c r="I98" s="4">
        <f t="shared" si="5"/>
        <v>361953.13340703887</v>
      </c>
      <c r="J98" s="4">
        <f t="shared" si="5"/>
        <v>273478.2199496346</v>
      </c>
    </row>
    <row r="99" spans="1:10" ht="11.25">
      <c r="A99" s="180"/>
      <c r="B99" s="165"/>
      <c r="C99" s="48" t="s">
        <v>50</v>
      </c>
      <c r="D99" s="4">
        <f>+'[1]CORREGIDO AMB HOSP SEX'!X32</f>
        <v>10868</v>
      </c>
      <c r="E99" s="128">
        <f>+'[1]CORREGIDO AMB HOSP SEX'!Y32</f>
        <v>3873449061</v>
      </c>
      <c r="F99" s="128">
        <f>+'[1]CORREGIDO AMB HOSP SEX'!Z32</f>
        <v>2199261986</v>
      </c>
      <c r="G99" s="10">
        <f t="shared" si="4"/>
        <v>0.5677787293354056</v>
      </c>
      <c r="H99" s="15">
        <v>8.360458753377749</v>
      </c>
      <c r="I99" s="4">
        <f t="shared" si="5"/>
        <v>356408.6364556496</v>
      </c>
      <c r="J99" s="4">
        <f t="shared" si="5"/>
        <v>202361.24273095326</v>
      </c>
    </row>
    <row r="100" spans="1:10" ht="11.25">
      <c r="A100" s="180"/>
      <c r="B100" s="165"/>
      <c r="C100" s="48" t="s">
        <v>59</v>
      </c>
      <c r="D100" s="4">
        <f>+'[1]CORREGIDO AMB HOSP SEX'!X33</f>
        <v>4745</v>
      </c>
      <c r="E100" s="128">
        <f>+'[1]CORREGIDO AMB HOSP SEX'!Y33</f>
        <v>2101078607</v>
      </c>
      <c r="F100" s="128">
        <f>+'[1]CORREGIDO AMB HOSP SEX'!Z33</f>
        <v>1024630143</v>
      </c>
      <c r="G100" s="10">
        <f t="shared" si="4"/>
        <v>0.48766863818722417</v>
      </c>
      <c r="H100" s="15">
        <v>3.6502002930417206</v>
      </c>
      <c r="I100" s="4">
        <f t="shared" si="5"/>
        <v>442798.44193888304</v>
      </c>
      <c r="J100" s="4">
        <f t="shared" si="5"/>
        <v>215938.91317175975</v>
      </c>
    </row>
    <row r="101" spans="1:10" ht="11.25">
      <c r="A101" s="180"/>
      <c r="B101" s="165"/>
      <c r="C101" s="48" t="s">
        <v>60</v>
      </c>
      <c r="D101" s="4">
        <f>+'[1]CORREGIDO AMB HOSP SEX'!X34</f>
        <v>4123</v>
      </c>
      <c r="E101" s="128">
        <f>+'[1]CORREGIDO AMB HOSP SEX'!Y34</f>
        <v>1760179083</v>
      </c>
      <c r="F101" s="128">
        <f>+'[1]CORREGIDO AMB HOSP SEX'!Z34</f>
        <v>819232281</v>
      </c>
      <c r="G101" s="10">
        <f t="shared" si="4"/>
        <v>0.4654255290908942</v>
      </c>
      <c r="H101" s="15">
        <v>3.171712499096104</v>
      </c>
      <c r="I101" s="4">
        <f t="shared" si="5"/>
        <v>426917.07082221686</v>
      </c>
      <c r="J101" s="4">
        <f t="shared" si="5"/>
        <v>198698.10356536502</v>
      </c>
    </row>
    <row r="102" spans="1:10" ht="11.25">
      <c r="A102" s="180"/>
      <c r="B102" s="165"/>
      <c r="C102" s="48" t="s">
        <v>61</v>
      </c>
      <c r="D102" s="4">
        <f>+'[1]CORREGIDO AMB HOSP SEX'!X35</f>
        <v>35005</v>
      </c>
      <c r="E102" s="128">
        <f>+'[1]CORREGIDO AMB HOSP SEX'!Y35</f>
        <v>2416760071</v>
      </c>
      <c r="F102" s="128">
        <f>+'[1]CORREGIDO AMB HOSP SEX'!Z35</f>
        <v>1427598075</v>
      </c>
      <c r="G102" s="10">
        <f t="shared" si="4"/>
        <v>0.5907074070490136</v>
      </c>
      <c r="H102" s="15">
        <v>26.928400686601776</v>
      </c>
      <c r="I102" s="4">
        <f t="shared" si="5"/>
        <v>69040.424825025</v>
      </c>
      <c r="J102" s="4">
        <f t="shared" si="5"/>
        <v>40782.690329952864</v>
      </c>
    </row>
    <row r="103" spans="1:10" ht="11.25">
      <c r="A103" s="180"/>
      <c r="B103" s="165"/>
      <c r="C103" s="48" t="s">
        <v>62</v>
      </c>
      <c r="D103" s="4">
        <f>+'[1]CORREGIDO AMB HOSP SEX'!X36</f>
        <v>5502</v>
      </c>
      <c r="E103" s="128">
        <f>+'[1]CORREGIDO AMB HOSP SEX'!Y36</f>
        <v>2269233991</v>
      </c>
      <c r="F103" s="128">
        <f>+'[1]CORREGIDO AMB HOSP SEX'!Z36</f>
        <v>1656902321</v>
      </c>
      <c r="G103" s="10">
        <f t="shared" si="4"/>
        <v>0.7301593081944981</v>
      </c>
      <c r="H103" s="15">
        <v>4.232539939371032</v>
      </c>
      <c r="I103" s="4">
        <f aca="true" t="shared" si="6" ref="I103:J123">+E103/$D103</f>
        <v>412438.02090149035</v>
      </c>
      <c r="J103" s="4">
        <f t="shared" si="6"/>
        <v>301145.4600145402</v>
      </c>
    </row>
    <row r="104" spans="1:10" ht="11.25">
      <c r="A104" s="180"/>
      <c r="B104" s="165"/>
      <c r="C104" s="48" t="s">
        <v>63</v>
      </c>
      <c r="D104" s="4">
        <f>+'[1]CORREGIDO AMB HOSP SEX'!X37</f>
        <v>641</v>
      </c>
      <c r="E104" s="128">
        <f>+'[1]CORREGIDO AMB HOSP SEX'!Y37</f>
        <v>438129162</v>
      </c>
      <c r="F104" s="128">
        <f>+'[1]CORREGIDO AMB HOSP SEX'!Z37</f>
        <v>245621903</v>
      </c>
      <c r="G104" s="10">
        <f t="shared" si="4"/>
        <v>0.5606152803861981</v>
      </c>
      <c r="H104" s="15">
        <v>0.4931039805773958</v>
      </c>
      <c r="I104" s="4">
        <f t="shared" si="6"/>
        <v>683508.8330733229</v>
      </c>
      <c r="J104" s="4">
        <f t="shared" si="6"/>
        <v>383185.496099844</v>
      </c>
    </row>
    <row r="105" spans="1:10" ht="11.25">
      <c r="A105" s="180"/>
      <c r="B105" s="165"/>
      <c r="C105" s="48" t="s">
        <v>64</v>
      </c>
      <c r="D105" s="4">
        <f>+'[1]CORREGIDO AMB HOSP SEX'!X38</f>
        <v>15918</v>
      </c>
      <c r="E105" s="128">
        <f>+'[1]CORREGIDO AMB HOSP SEX'!Y38</f>
        <v>9906786251</v>
      </c>
      <c r="F105" s="128">
        <f>+'[1]CORREGIDO AMB HOSP SEX'!Z38</f>
        <v>6681990233</v>
      </c>
      <c r="G105" s="10">
        <f t="shared" si="4"/>
        <v>0.6744861616778614</v>
      </c>
      <c r="H105" s="15">
        <v>12.245287305508558</v>
      </c>
      <c r="I105" s="4">
        <f t="shared" si="6"/>
        <v>622363.754931524</v>
      </c>
      <c r="J105" s="4">
        <f t="shared" si="6"/>
        <v>419775.7402311848</v>
      </c>
    </row>
    <row r="106" spans="1:10" ht="11.25">
      <c r="A106" s="180"/>
      <c r="B106" s="165"/>
      <c r="C106" s="48" t="s">
        <v>65</v>
      </c>
      <c r="D106" s="4">
        <f>+'[1]CORREGIDO AMB HOSP SEX'!X39</f>
        <v>1750</v>
      </c>
      <c r="E106" s="128">
        <f>+'[1]CORREGIDO AMB HOSP SEX'!Y39</f>
        <v>631006368</v>
      </c>
      <c r="F106" s="128">
        <f>+'[1]CORREGIDO AMB HOSP SEX'!Z39</f>
        <v>389148505</v>
      </c>
      <c r="G106" s="10">
        <f t="shared" si="4"/>
        <v>0.6167108998177337</v>
      </c>
      <c r="H106" s="15">
        <v>1.3462277160849336</v>
      </c>
      <c r="I106" s="4">
        <f t="shared" si="6"/>
        <v>360575.0674285714</v>
      </c>
      <c r="J106" s="4">
        <f t="shared" si="6"/>
        <v>222370.57428571428</v>
      </c>
    </row>
    <row r="107" spans="1:10" ht="11.25">
      <c r="A107" s="180"/>
      <c r="B107" s="165"/>
      <c r="C107" s="48" t="s">
        <v>66</v>
      </c>
      <c r="D107" s="4">
        <f>+'[1]CORREGIDO AMB HOSP SEX'!X40</f>
        <v>2980</v>
      </c>
      <c r="E107" s="128">
        <f>+'[1]CORREGIDO AMB HOSP SEX'!Y40</f>
        <v>1737112458</v>
      </c>
      <c r="F107" s="128">
        <f>+'[1]CORREGIDO AMB HOSP SEX'!Z40</f>
        <v>1234395284</v>
      </c>
      <c r="G107" s="10">
        <f t="shared" si="4"/>
        <v>0.7106018256418491</v>
      </c>
      <c r="H107" s="15">
        <v>2.292433482247487</v>
      </c>
      <c r="I107" s="4">
        <f t="shared" si="6"/>
        <v>582923.643624161</v>
      </c>
      <c r="J107" s="4">
        <f t="shared" si="6"/>
        <v>414226.60536912753</v>
      </c>
    </row>
    <row r="108" spans="1:10" ht="11.25">
      <c r="A108" s="180"/>
      <c r="B108" s="165"/>
      <c r="C108" s="48" t="s">
        <v>67</v>
      </c>
      <c r="D108" s="4">
        <f>+'[1]CORREGIDO AMB HOSP SEX'!X41</f>
        <v>2408</v>
      </c>
      <c r="E108" s="128">
        <f>+'[1]CORREGIDO AMB HOSP SEX'!Y41</f>
        <v>1268923547</v>
      </c>
      <c r="F108" s="128">
        <f>+'[1]CORREGIDO AMB HOSP SEX'!Z41</f>
        <v>785574371</v>
      </c>
      <c r="G108" s="10">
        <f t="shared" si="4"/>
        <v>0.6190872356788253</v>
      </c>
      <c r="H108" s="15">
        <v>1.852409337332869</v>
      </c>
      <c r="I108" s="4">
        <f t="shared" si="6"/>
        <v>526961.60589701</v>
      </c>
      <c r="J108" s="4">
        <f t="shared" si="6"/>
        <v>326235.2039036545</v>
      </c>
    </row>
    <row r="109" spans="1:10" ht="11.25">
      <c r="A109" s="180"/>
      <c r="B109" s="165"/>
      <c r="C109" s="48" t="s">
        <v>68</v>
      </c>
      <c r="D109" s="4">
        <f>+'[1]CORREGIDO AMB HOSP SEX'!X42</f>
        <v>16307</v>
      </c>
      <c r="E109" s="128">
        <f>+'[1]CORREGIDO AMB HOSP SEX'!Y42</f>
        <v>8821539020</v>
      </c>
      <c r="F109" s="128">
        <f>+'[1]CORREGIDO AMB HOSP SEX'!Z42</f>
        <v>5879229388</v>
      </c>
      <c r="G109" s="10">
        <f t="shared" si="4"/>
        <v>0.6664630031869427</v>
      </c>
      <c r="H109" s="15">
        <v>12.544534494969723</v>
      </c>
      <c r="I109" s="4">
        <f t="shared" si="6"/>
        <v>540966.3960262464</v>
      </c>
      <c r="J109" s="4">
        <f t="shared" si="6"/>
        <v>360534.0889188692</v>
      </c>
    </row>
    <row r="110" spans="1:10" ht="11.25">
      <c r="A110" s="180"/>
      <c r="B110" s="165"/>
      <c r="C110" s="48" t="s">
        <v>69</v>
      </c>
      <c r="D110" s="4">
        <f>+'[1]CORREGIDO AMB HOSP SEX'!X43</f>
        <v>8021</v>
      </c>
      <c r="E110" s="128">
        <f>+'[1]CORREGIDO AMB HOSP SEX'!Y43</f>
        <v>1891851341</v>
      </c>
      <c r="F110" s="128">
        <f>+'[1]CORREGIDO AMB HOSP SEX'!Z43</f>
        <v>1272353831</v>
      </c>
      <c r="G110" s="10">
        <f t="shared" si="4"/>
        <v>0.6725442974432947</v>
      </c>
      <c r="H110" s="15">
        <v>6.170338577552717</v>
      </c>
      <c r="I110" s="4">
        <f t="shared" si="6"/>
        <v>235862.2791422516</v>
      </c>
      <c r="J110" s="4">
        <f t="shared" si="6"/>
        <v>158627.83081909985</v>
      </c>
    </row>
    <row r="111" spans="1:10" ht="11.25">
      <c r="A111" s="180"/>
      <c r="B111" s="165"/>
      <c r="C111" s="48" t="s">
        <v>70</v>
      </c>
      <c r="D111" s="4">
        <f>+'[1]CORREGIDO AMB HOSP SEX'!X44</f>
        <v>22598</v>
      </c>
      <c r="E111" s="128">
        <f>+'[1]CORREGIDO AMB HOSP SEX'!Y44</f>
        <v>12976734735</v>
      </c>
      <c r="F111" s="128">
        <f>+'[1]CORREGIDO AMB HOSP SEX'!Z44</f>
        <v>9586199519</v>
      </c>
      <c r="G111" s="10">
        <f t="shared" si="4"/>
        <v>0.738722006326039</v>
      </c>
      <c r="H111" s="15">
        <v>30.243926812141822</v>
      </c>
      <c r="I111" s="4">
        <f t="shared" si="6"/>
        <v>574242.6203646341</v>
      </c>
      <c r="J111" s="4">
        <f t="shared" si="6"/>
        <v>424205.66063368437</v>
      </c>
    </row>
    <row r="112" spans="1:10" ht="11.25">
      <c r="A112" s="180"/>
      <c r="B112" s="165"/>
      <c r="C112" s="48" t="s">
        <v>71</v>
      </c>
      <c r="D112" s="4">
        <f>+'[1]CORREGIDO AMB HOSP SEX'!X45</f>
        <v>13378</v>
      </c>
      <c r="E112" s="128">
        <f>+'[1]CORREGIDO AMB HOSP SEX'!Y45</f>
        <v>6684037676</v>
      </c>
      <c r="F112" s="128">
        <f>+'[1]CORREGIDO AMB HOSP SEX'!Z45</f>
        <v>4037045615</v>
      </c>
      <c r="G112" s="10">
        <f t="shared" si="4"/>
        <v>0.6039830729104945</v>
      </c>
      <c r="H112" s="15">
        <v>10.291333934733855</v>
      </c>
      <c r="I112" s="4">
        <f t="shared" si="6"/>
        <v>499629.06832112424</v>
      </c>
      <c r="J112" s="4">
        <f t="shared" si="6"/>
        <v>301767.5</v>
      </c>
    </row>
    <row r="113" spans="1:10" ht="11.25">
      <c r="A113" s="180"/>
      <c r="B113" s="166"/>
      <c r="C113" s="120" t="s">
        <v>17</v>
      </c>
      <c r="D113" s="117">
        <f>SUM(D97:D112)</f>
        <v>166049</v>
      </c>
      <c r="E113" s="129">
        <f>SUM(E97:E112)</f>
        <v>67063358716</v>
      </c>
      <c r="F113" s="129">
        <f>SUM(F97:F112)</f>
        <v>44268756520</v>
      </c>
      <c r="G113" s="115">
        <f t="shared" si="4"/>
        <v>0.6601034807616688</v>
      </c>
      <c r="H113" s="119">
        <v>127.7370091589641</v>
      </c>
      <c r="I113" s="117">
        <f t="shared" si="6"/>
        <v>403876.92016212083</v>
      </c>
      <c r="J113" s="117">
        <f t="shared" si="6"/>
        <v>266600.5607983186</v>
      </c>
    </row>
    <row r="114" spans="1:10" ht="11.25">
      <c r="A114" s="180"/>
      <c r="B114" s="164" t="s">
        <v>36</v>
      </c>
      <c r="C114" s="123" t="s">
        <v>124</v>
      </c>
      <c r="D114" s="14">
        <f>+'[1]CORREGIDO AMB HOSP SEX'!X47</f>
        <v>8087</v>
      </c>
      <c r="E114" s="131">
        <f>+'[1]CORREGIDO AMB HOSP SEX'!Y47</f>
        <v>580410676</v>
      </c>
      <c r="F114" s="131">
        <f>+'[1]CORREGIDO AMB HOSP SEX'!Z47</f>
        <v>319528123</v>
      </c>
      <c r="G114" s="10">
        <f t="shared" si="4"/>
        <v>0.550520754032443</v>
      </c>
      <c r="H114" s="15">
        <v>6.221110594273634</v>
      </c>
      <c r="I114" s="4">
        <f t="shared" si="6"/>
        <v>71770.82675899591</v>
      </c>
      <c r="J114" s="4">
        <f t="shared" si="6"/>
        <v>39511.32966489428</v>
      </c>
    </row>
    <row r="115" spans="1:10" ht="11.25">
      <c r="A115" s="180"/>
      <c r="B115" s="165"/>
      <c r="C115" s="48" t="s">
        <v>72</v>
      </c>
      <c r="D115" s="4">
        <f>+'[1]CORREGIDO AMB HOSP SEX'!X48</f>
        <v>548076</v>
      </c>
      <c r="E115" s="128">
        <f>+'[1]CORREGIDO AMB HOSP SEX'!Y48</f>
        <v>63438642279</v>
      </c>
      <c r="F115" s="128">
        <f>+'[1]CORREGIDO AMB HOSP SEX'!Z48</f>
        <v>51468537374</v>
      </c>
      <c r="G115" s="10">
        <f t="shared" si="4"/>
        <v>0.811312088736766</v>
      </c>
      <c r="H115" s="15">
        <v>421.62005812626643</v>
      </c>
      <c r="I115" s="4">
        <f t="shared" si="6"/>
        <v>115747.89313708319</v>
      </c>
      <c r="J115" s="4">
        <f t="shared" si="6"/>
        <v>93907.66494792693</v>
      </c>
    </row>
    <row r="116" spans="1:10" ht="11.25">
      <c r="A116" s="180"/>
      <c r="B116" s="165"/>
      <c r="C116" s="48" t="s">
        <v>73</v>
      </c>
      <c r="D116" s="4">
        <f>+'[1]CORREGIDO AMB HOSP SEX'!X49</f>
        <v>208081</v>
      </c>
      <c r="E116" s="128">
        <f>+'[1]CORREGIDO AMB HOSP SEX'!Y49</f>
        <v>35047337023</v>
      </c>
      <c r="F116" s="128">
        <f>+'[1]CORREGIDO AMB HOSP SEX'!Z49</f>
        <v>27111423633</v>
      </c>
      <c r="G116" s="10">
        <f t="shared" si="4"/>
        <v>0.7735658665081454</v>
      </c>
      <c r="H116" s="15">
        <v>160.07109108038233</v>
      </c>
      <c r="I116" s="4">
        <f t="shared" si="6"/>
        <v>168431.2216060092</v>
      </c>
      <c r="J116" s="4">
        <f t="shared" si="6"/>
        <v>130292.64388867797</v>
      </c>
    </row>
    <row r="117" spans="1:10" ht="11.25">
      <c r="A117" s="180"/>
      <c r="B117" s="165"/>
      <c r="C117" s="48" t="s">
        <v>74</v>
      </c>
      <c r="D117" s="4">
        <f>+'[1]CORREGIDO AMB HOSP SEX'!X50</f>
        <v>40613</v>
      </c>
      <c r="E117" s="128">
        <f>+'[1]CORREGIDO AMB HOSP SEX'!Y50</f>
        <v>3655352697</v>
      </c>
      <c r="F117" s="128">
        <f>+'[1]CORREGIDO AMB HOSP SEX'!Z50</f>
        <v>1528459805</v>
      </c>
      <c r="G117" s="10">
        <f t="shared" si="4"/>
        <v>0.4181429075925912</v>
      </c>
      <c r="H117" s="15">
        <v>31.242483561918522</v>
      </c>
      <c r="I117" s="4">
        <f t="shared" si="6"/>
        <v>90004.49848570654</v>
      </c>
      <c r="J117" s="4">
        <f t="shared" si="6"/>
        <v>37634.742693226304</v>
      </c>
    </row>
    <row r="118" spans="1:10" ht="11.25">
      <c r="A118" s="180"/>
      <c r="B118" s="165"/>
      <c r="C118" s="48" t="s">
        <v>75</v>
      </c>
      <c r="D118" s="4">
        <f>+'[1]CORREGIDO AMB HOSP SEX'!X51</f>
        <v>61591</v>
      </c>
      <c r="E118" s="128">
        <f>+'[1]CORREGIDO AMB HOSP SEX'!Y51</f>
        <v>5502225404</v>
      </c>
      <c r="F118" s="128">
        <f>+'[1]CORREGIDO AMB HOSP SEX'!Z51</f>
        <v>1171354079</v>
      </c>
      <c r="G118" s="10">
        <f t="shared" si="4"/>
        <v>0.21288733066959611</v>
      </c>
      <c r="H118" s="15">
        <v>47.38029214936409</v>
      </c>
      <c r="I118" s="4">
        <f t="shared" si="6"/>
        <v>89334.89314997321</v>
      </c>
      <c r="J118" s="4">
        <f t="shared" si="6"/>
        <v>19018.266938351382</v>
      </c>
    </row>
    <row r="119" spans="1:10" ht="11.25">
      <c r="A119" s="180"/>
      <c r="B119" s="165"/>
      <c r="C119" s="48" t="s">
        <v>76</v>
      </c>
      <c r="D119" s="4">
        <f>+'[1]CORREGIDO AMB HOSP SEX'!X52</f>
        <v>685</v>
      </c>
      <c r="E119" s="128">
        <f>+'[1]CORREGIDO AMB HOSP SEX'!Y52</f>
        <v>464588351</v>
      </c>
      <c r="F119" s="128">
        <f>+'[1]CORREGIDO AMB HOSP SEX'!Z52</f>
        <v>127902933</v>
      </c>
      <c r="G119" s="10">
        <f t="shared" si="4"/>
        <v>0.27530378823467316</v>
      </c>
      <c r="H119" s="15">
        <v>0.5269519917246741</v>
      </c>
      <c r="I119" s="4">
        <f t="shared" si="6"/>
        <v>678231.1693430657</v>
      </c>
      <c r="J119" s="4">
        <f t="shared" si="6"/>
        <v>186719.6102189781</v>
      </c>
    </row>
    <row r="120" spans="1:10" ht="11.25">
      <c r="A120" s="180"/>
      <c r="B120" s="165"/>
      <c r="C120" s="48" t="s">
        <v>77</v>
      </c>
      <c r="D120" s="4">
        <f>+'[1]CORREGIDO AMB HOSP SEX'!X53</f>
        <v>6914</v>
      </c>
      <c r="E120" s="128">
        <f>+'[1]CORREGIDO AMB HOSP SEX'!Y53</f>
        <v>382434601</v>
      </c>
      <c r="F120" s="128">
        <f>+'[1]CORREGIDO AMB HOSP SEX'!Z53</f>
        <v>176107238</v>
      </c>
      <c r="G120" s="10">
        <f t="shared" si="4"/>
        <v>0.4604898132635232</v>
      </c>
      <c r="H120" s="15">
        <v>5.318753388006418</v>
      </c>
      <c r="I120" s="4">
        <f t="shared" si="6"/>
        <v>55313.07506508534</v>
      </c>
      <c r="J120" s="4">
        <f t="shared" si="6"/>
        <v>25471.107607752387</v>
      </c>
    </row>
    <row r="121" spans="1:10" ht="11.25">
      <c r="A121" s="180"/>
      <c r="B121" s="165"/>
      <c r="C121" s="48" t="s">
        <v>78</v>
      </c>
      <c r="D121" s="36">
        <f>+'[1]CORREGIDO AMB HOSP SEX'!X54</f>
        <v>803</v>
      </c>
      <c r="E121" s="132">
        <f>+'[1]CORREGIDO AMB HOSP SEX'!Y54</f>
        <v>14091250</v>
      </c>
      <c r="F121" s="132">
        <f>+'[1]CORREGIDO AMB HOSP SEX'!Z54</f>
        <v>10837941</v>
      </c>
      <c r="G121" s="10">
        <f t="shared" si="4"/>
        <v>0.7691255921227712</v>
      </c>
      <c r="H121" s="15">
        <v>0.6177262034378296</v>
      </c>
      <c r="I121" s="4">
        <f t="shared" si="6"/>
        <v>17548.256537982565</v>
      </c>
      <c r="J121" s="4">
        <f t="shared" si="6"/>
        <v>13496.813200498133</v>
      </c>
    </row>
    <row r="122" spans="1:10" ht="11.25">
      <c r="A122" s="180"/>
      <c r="B122" s="165"/>
      <c r="C122" s="48" t="s">
        <v>97</v>
      </c>
      <c r="D122" s="4">
        <f>+'[1]CORREGIDO AMB HOSP SEX'!X55</f>
        <v>874850</v>
      </c>
      <c r="E122" s="128">
        <f>+'[1]CORREGIDO AMB HOSP SEX'!Y55</f>
        <v>109085082281</v>
      </c>
      <c r="F122" s="128">
        <f>+'[1]CORREGIDO AMB HOSP SEX'!Z55</f>
        <v>81914151126</v>
      </c>
      <c r="G122" s="10">
        <f t="shared" si="4"/>
        <v>0.7509198271033204</v>
      </c>
      <c r="H122" s="15">
        <v>672.9984670953739</v>
      </c>
      <c r="I122" s="4">
        <f t="shared" si="6"/>
        <v>124690.04089958279</v>
      </c>
      <c r="J122" s="4">
        <f t="shared" si="6"/>
        <v>93632.22395382065</v>
      </c>
    </row>
    <row r="123" spans="1:10" ht="11.25">
      <c r="A123" s="180"/>
      <c r="B123" s="166"/>
      <c r="C123" s="120" t="s">
        <v>17</v>
      </c>
      <c r="D123" s="117">
        <f>SUM(D114:D122)</f>
        <v>1749700</v>
      </c>
      <c r="E123" s="129">
        <f>SUM(E114:E122)</f>
        <v>218170164562</v>
      </c>
      <c r="F123" s="129">
        <f>SUM(F114:F122)</f>
        <v>163828302252</v>
      </c>
      <c r="G123" s="115">
        <f t="shared" si="4"/>
        <v>0.7509198271033204</v>
      </c>
      <c r="H123" s="119">
        <v>1345.9969341907479</v>
      </c>
      <c r="I123" s="117">
        <f t="shared" si="6"/>
        <v>124690.04089958279</v>
      </c>
      <c r="J123" s="117">
        <f t="shared" si="6"/>
        <v>93632.22395382065</v>
      </c>
    </row>
    <row r="124" spans="1:10" ht="11.25">
      <c r="A124" s="180"/>
      <c r="B124" s="164" t="s">
        <v>215</v>
      </c>
      <c r="C124" s="123" t="s">
        <v>210</v>
      </c>
      <c r="D124" s="14">
        <f>+'[1]CORREGIDO AMB HOSP SEX'!X57</f>
        <v>392045</v>
      </c>
      <c r="E124" s="131">
        <f>+'[1]CORREGIDO AMB HOSP SEX'!Y57</f>
        <v>29864992767</v>
      </c>
      <c r="F124" s="131">
        <f>+'[1]CORREGIDO AMB HOSP SEX'!Z57</f>
        <v>22112750566</v>
      </c>
      <c r="G124" s="32">
        <f t="shared" si="4"/>
        <v>0.7404237710190904</v>
      </c>
      <c r="H124" s="33">
        <v>301.5896256871531</v>
      </c>
      <c r="I124" s="14">
        <f>+E124/$D124</f>
        <v>76177.46117665064</v>
      </c>
      <c r="J124" s="14">
        <f>+F124/$D124</f>
        <v>56403.603071076024</v>
      </c>
    </row>
    <row r="125" spans="1:10" ht="11.25">
      <c r="A125" s="180"/>
      <c r="B125" s="165"/>
      <c r="C125" s="48" t="s">
        <v>213</v>
      </c>
      <c r="D125" s="4">
        <f>+'[1]CORREGIDO AMB HOSP SEX'!X58</f>
        <v>165212</v>
      </c>
      <c r="E125" s="128">
        <f>+'[1]CORREGIDO AMB HOSP SEX'!Y58</f>
        <v>20373434463</v>
      </c>
      <c r="F125" s="128">
        <f>+'[1]CORREGIDO AMB HOSP SEX'!Z58</f>
        <v>16003775697</v>
      </c>
      <c r="G125" s="10">
        <f t="shared" si="4"/>
        <v>0.7855217403852209</v>
      </c>
      <c r="H125" s="15">
        <v>127.09312767418518</v>
      </c>
      <c r="I125" s="4">
        <f aca="true" t="shared" si="7" ref="I125:J132">+E125/$D125</f>
        <v>123316.91682807544</v>
      </c>
      <c r="J125" s="4">
        <f t="shared" si="7"/>
        <v>96868.11912572937</v>
      </c>
    </row>
    <row r="126" spans="1:10" ht="11.25" customHeight="1">
      <c r="A126" s="180"/>
      <c r="B126" s="168"/>
      <c r="C126" s="48" t="s">
        <v>121</v>
      </c>
      <c r="D126" s="4">
        <f>+'[1]CORREGIDO AMB HOSP SEX'!X59</f>
        <v>508196</v>
      </c>
      <c r="E126" s="128">
        <f>+'[1]CORREGIDO AMB HOSP SEX'!Y59</f>
        <v>10106591609</v>
      </c>
      <c r="F126" s="128">
        <f>+'[1]CORREGIDO AMB HOSP SEX'!Z59</f>
        <v>4218730607</v>
      </c>
      <c r="G126" s="10">
        <f t="shared" si="4"/>
        <v>0.4174236745890857</v>
      </c>
      <c r="H126" s="15">
        <v>390.9414516591423</v>
      </c>
      <c r="I126" s="4">
        <f t="shared" si="7"/>
        <v>19887.192360821417</v>
      </c>
      <c r="J126" s="4">
        <f t="shared" si="7"/>
        <v>8301.38491251407</v>
      </c>
    </row>
    <row r="127" spans="1:10" ht="11.25" customHeight="1">
      <c r="A127" s="180"/>
      <c r="B127" s="168"/>
      <c r="C127" s="48" t="s">
        <v>78</v>
      </c>
      <c r="D127" s="4">
        <f>+'[1]CORREGIDO AMB HOSP SEX'!X60</f>
        <v>7747</v>
      </c>
      <c r="E127" s="128">
        <f>+'[1]CORREGIDO AMB HOSP SEX'!Y60</f>
        <v>5203682324</v>
      </c>
      <c r="F127" s="128">
        <f>+'[1]CORREGIDO AMB HOSP SEX'!Z60</f>
        <v>3468482319</v>
      </c>
      <c r="G127" s="10">
        <f t="shared" si="4"/>
        <v>0.6665438247455937</v>
      </c>
      <c r="H127" s="15">
        <v>5.9595577808628475</v>
      </c>
      <c r="I127" s="4">
        <f t="shared" si="7"/>
        <v>671702.8945398219</v>
      </c>
      <c r="J127" s="4">
        <f t="shared" si="7"/>
        <v>447719.41641925904</v>
      </c>
    </row>
    <row r="128" spans="1:10" ht="11.25" customHeight="1">
      <c r="A128" s="180"/>
      <c r="B128" s="168"/>
      <c r="C128" s="48" t="s">
        <v>211</v>
      </c>
      <c r="D128" s="4">
        <f>+'[1]CORREGIDO AMB HOSP SEX'!X61</f>
        <v>368</v>
      </c>
      <c r="E128" s="128">
        <f>+'[1]CORREGIDO AMB HOSP SEX'!Y61</f>
        <v>129005015</v>
      </c>
      <c r="F128" s="128">
        <f>+'[1]CORREGIDO AMB HOSP SEX'!Z61</f>
        <v>99666757</v>
      </c>
      <c r="G128" s="10">
        <f t="shared" si="4"/>
        <v>0.772580484564883</v>
      </c>
      <c r="H128" s="15">
        <v>0.2830924568681461</v>
      </c>
      <c r="I128" s="4">
        <f t="shared" si="7"/>
        <v>350557.10597826086</v>
      </c>
      <c r="J128" s="4">
        <f t="shared" si="7"/>
        <v>270833.57880434784</v>
      </c>
    </row>
    <row r="129" spans="1:10" ht="11.25" customHeight="1">
      <c r="A129" s="180"/>
      <c r="B129" s="168"/>
      <c r="C129" s="48" t="s">
        <v>212</v>
      </c>
      <c r="D129" s="4">
        <f>+'[1]CORREGIDO AMB HOSP SEX'!X62</f>
        <v>1961025</v>
      </c>
      <c r="E129" s="128">
        <f>+'[1]CORREGIDO AMB HOSP SEX'!Y62</f>
        <v>79471212672</v>
      </c>
      <c r="F129" s="128">
        <f>+'[1]CORREGIDO AMB HOSP SEX'!Z62</f>
        <v>59127916109</v>
      </c>
      <c r="G129" s="10">
        <f t="shared" si="4"/>
        <v>0.7440167844554921</v>
      </c>
      <c r="H129" s="15">
        <v>1508.5635468202613</v>
      </c>
      <c r="I129" s="4">
        <f t="shared" si="7"/>
        <v>40525.34397674685</v>
      </c>
      <c r="J129" s="4">
        <f t="shared" si="7"/>
        <v>30151.53611453194</v>
      </c>
    </row>
    <row r="130" spans="1:10" ht="11.25" customHeight="1">
      <c r="A130" s="180"/>
      <c r="B130" s="173"/>
      <c r="C130" s="120" t="s">
        <v>17</v>
      </c>
      <c r="D130" s="117">
        <f>SUM(D124:D129)</f>
        <v>3034593</v>
      </c>
      <c r="E130" s="129">
        <f>SUM(E124:E129)</f>
        <v>145148918850</v>
      </c>
      <c r="F130" s="129">
        <f>SUM(F124:F129)</f>
        <v>105031322055</v>
      </c>
      <c r="G130" s="115">
        <f t="shared" si="4"/>
        <v>0.7236107777250592</v>
      </c>
      <c r="H130" s="116">
        <v>2334.430402078473</v>
      </c>
      <c r="I130" s="117">
        <f t="shared" si="7"/>
        <v>47831.42874513979</v>
      </c>
      <c r="J130" s="117">
        <f t="shared" si="7"/>
        <v>34611.33735397136</v>
      </c>
    </row>
    <row r="131" spans="1:10" ht="11.25">
      <c r="A131" s="180"/>
      <c r="B131" s="171" t="s">
        <v>19</v>
      </c>
      <c r="C131" s="171"/>
      <c r="D131" s="14">
        <f>+'[1]CORREGIDO AMB HOSP SEX'!X65</f>
        <v>1191439</v>
      </c>
      <c r="E131" s="131">
        <f>+'[1]CORREGIDO AMB HOSP SEX'!Y65</f>
        <v>40849504775</v>
      </c>
      <c r="F131" s="131">
        <f>+'[1]CORREGIDO AMB HOSP SEX'!Z65</f>
        <v>24286009039</v>
      </c>
      <c r="G131" s="11">
        <f>+F131/E131</f>
        <v>0.594523952561185</v>
      </c>
      <c r="H131" s="16">
        <v>916.5418307568672</v>
      </c>
      <c r="I131" s="6">
        <f t="shared" si="7"/>
        <v>34285.85498292401</v>
      </c>
      <c r="J131" s="6">
        <f t="shared" si="7"/>
        <v>20383.76202138758</v>
      </c>
    </row>
    <row r="132" spans="1:10" ht="12" thickBot="1">
      <c r="A132" s="181"/>
      <c r="B132" s="139"/>
      <c r="C132" s="121" t="s">
        <v>122</v>
      </c>
      <c r="D132" s="110">
        <f>+D131+D130+D123+D113+D96+D78+D74</f>
        <v>28922006</v>
      </c>
      <c r="E132" s="130">
        <f>+E131+E130+E123+E113+E96+E78+E74</f>
        <v>726751737515</v>
      </c>
      <c r="F132" s="130">
        <f>+F131+F130+F123+F113+F96+F78+F74</f>
        <v>495967849636</v>
      </c>
      <c r="G132" s="112">
        <f>+F132/E132</f>
        <v>0.6824446699389739</v>
      </c>
      <c r="H132" s="113">
        <v>22248.91776112843</v>
      </c>
      <c r="I132" s="110">
        <f t="shared" si="7"/>
        <v>25127.985158256313</v>
      </c>
      <c r="J132" s="110">
        <f t="shared" si="7"/>
        <v>17148.459537557665</v>
      </c>
    </row>
    <row r="133" spans="1:4" ht="11.25">
      <c r="A133" s="8" t="str">
        <f>+'[1]Prestaciones_comparadas carga'!A19</f>
        <v>Fuente: Superintendencia de Isapres, Archivo Maestro de Prestaciones.</v>
      </c>
      <c r="D133" s="5"/>
    </row>
    <row r="134" ht="11.25">
      <c r="A134" s="2" t="s">
        <v>216</v>
      </c>
    </row>
    <row r="135" ht="11.25">
      <c r="A135" s="8" t="s">
        <v>20</v>
      </c>
    </row>
    <row r="136" ht="11.25">
      <c r="A136" s="48" t="s">
        <v>150</v>
      </c>
    </row>
    <row r="137" ht="11.25">
      <c r="A137" s="56" t="s">
        <v>153</v>
      </c>
    </row>
  </sheetData>
  <mergeCells count="42">
    <mergeCell ref="I69:I70"/>
    <mergeCell ref="J69:J70"/>
    <mergeCell ref="A71:A132"/>
    <mergeCell ref="B71:B74"/>
    <mergeCell ref="B75:B78"/>
    <mergeCell ref="B79:B96"/>
    <mergeCell ref="B97:B113"/>
    <mergeCell ref="B114:B123"/>
    <mergeCell ref="B124:B130"/>
    <mergeCell ref="B131:C131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62"/>
    <mergeCell ref="B7:B10"/>
    <mergeCell ref="B11:B14"/>
    <mergeCell ref="B15:B30"/>
    <mergeCell ref="B31:B44"/>
    <mergeCell ref="B45:B53"/>
    <mergeCell ref="B54:B60"/>
    <mergeCell ref="B61:C61"/>
    <mergeCell ref="A65:J65"/>
    <mergeCell ref="A66:J66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showGridLines="0" zoomScale="75" zoomScaleNormal="75" workbookViewId="0" topLeftCell="A1">
      <selection activeCell="L24" sqref="L24"/>
    </sheetView>
  </sheetViews>
  <sheetFormatPr defaultColWidth="11.19921875" defaultRowHeight="11.25" customHeight="1"/>
  <cols>
    <col min="1" max="3" width="11.59765625" style="2" customWidth="1"/>
    <col min="4" max="4" width="6.3984375" style="2" bestFit="1" customWidth="1"/>
    <col min="5" max="5" width="6.69921875" style="2" bestFit="1" customWidth="1"/>
    <col min="6" max="6" width="6.19921875" style="2" bestFit="1" customWidth="1"/>
    <col min="7" max="7" width="6.69921875" style="2" bestFit="1" customWidth="1"/>
    <col min="8" max="8" width="6.3984375" style="2" bestFit="1" customWidth="1"/>
    <col min="9" max="9" width="6.296875" style="2" bestFit="1" customWidth="1"/>
    <col min="10" max="10" width="6.3984375" style="2" bestFit="1" customWidth="1"/>
    <col min="11" max="11" width="6.296875" style="2" bestFit="1" customWidth="1"/>
    <col min="12" max="12" width="6.3984375" style="2" bestFit="1" customWidth="1"/>
    <col min="13" max="13" width="6.69921875" style="2" bestFit="1" customWidth="1"/>
    <col min="14" max="14" width="6.796875" style="2" bestFit="1" customWidth="1"/>
    <col min="15" max="16" width="6.69921875" style="2" bestFit="1" customWidth="1"/>
    <col min="17" max="18" width="6.09765625" style="2" bestFit="1" customWidth="1"/>
    <col min="19" max="20" width="5.796875" style="2" bestFit="1" customWidth="1"/>
    <col min="21" max="21" width="5.59765625" style="2" bestFit="1" customWidth="1"/>
    <col min="22" max="22" width="7.69921875" style="2" bestFit="1" customWidth="1"/>
    <col min="23" max="23" width="7.19921875" style="2" bestFit="1" customWidth="1"/>
    <col min="24" max="16384" width="11.59765625" style="2" customWidth="1"/>
  </cols>
  <sheetData>
    <row r="1" spans="2:23" ht="11.25" customHeight="1">
      <c r="B1" s="148" t="s">
        <v>195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2:23" ht="11.25" customHeight="1">
      <c r="B2" s="174" t="s">
        <v>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3" ht="11.25" customHeight="1">
      <c r="B3" s="174" t="s">
        <v>218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ht="11.25" customHeight="1" thickBot="1"/>
    <row r="5" spans="2:23" ht="11.25" customHeight="1">
      <c r="B5" s="162" t="s">
        <v>18</v>
      </c>
      <c r="C5" s="162" t="s">
        <v>24</v>
      </c>
      <c r="D5" s="183" t="s">
        <v>16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62" t="s">
        <v>19</v>
      </c>
      <c r="W5" s="162" t="s">
        <v>0</v>
      </c>
    </row>
    <row r="6" spans="2:23" ht="11.25" customHeight="1">
      <c r="B6" s="163"/>
      <c r="C6" s="163"/>
      <c r="D6" s="124" t="s">
        <v>88</v>
      </c>
      <c r="E6" s="124" t="s">
        <v>89</v>
      </c>
      <c r="F6" s="124" t="s">
        <v>90</v>
      </c>
      <c r="G6" s="124" t="s">
        <v>14</v>
      </c>
      <c r="H6" s="124" t="s">
        <v>3</v>
      </c>
      <c r="I6" s="124" t="s">
        <v>4</v>
      </c>
      <c r="J6" s="124" t="s">
        <v>5</v>
      </c>
      <c r="K6" s="124" t="s">
        <v>6</v>
      </c>
      <c r="L6" s="124" t="s">
        <v>7</v>
      </c>
      <c r="M6" s="124" t="s">
        <v>8</v>
      </c>
      <c r="N6" s="124" t="s">
        <v>9</v>
      </c>
      <c r="O6" s="124" t="s">
        <v>10</v>
      </c>
      <c r="P6" s="124" t="s">
        <v>11</v>
      </c>
      <c r="Q6" s="124" t="s">
        <v>116</v>
      </c>
      <c r="R6" s="124" t="s">
        <v>117</v>
      </c>
      <c r="S6" s="124" t="s">
        <v>118</v>
      </c>
      <c r="T6" s="124" t="s">
        <v>119</v>
      </c>
      <c r="U6" s="125" t="s">
        <v>120</v>
      </c>
      <c r="V6" s="163"/>
      <c r="W6" s="182"/>
    </row>
    <row r="7" spans="2:23" ht="11.25" customHeight="1">
      <c r="B7" s="164" t="s">
        <v>2</v>
      </c>
      <c r="C7" s="72" t="s">
        <v>28</v>
      </c>
      <c r="D7" s="39">
        <f>+'[1]Prestaciones x sexo Frecuencia'!D10</f>
        <v>767740</v>
      </c>
      <c r="E7" s="39">
        <f>+'[1]Prestaciones x sexo Frecuencia'!E10</f>
        <v>449508</v>
      </c>
      <c r="F7" s="39">
        <f>+'[1]Prestaciones x sexo Frecuencia'!F10</f>
        <v>312859</v>
      </c>
      <c r="G7" s="37">
        <f>+'[1]Prestaciones x sexo Frecuencia'!G10</f>
        <v>261995</v>
      </c>
      <c r="H7" s="37">
        <f>+'[1]Prestaciones x sexo Frecuencia'!H10</f>
        <v>225711</v>
      </c>
      <c r="I7" s="37">
        <f>+'[1]Prestaciones x sexo Frecuencia'!I10</f>
        <v>279628</v>
      </c>
      <c r="J7" s="37">
        <f>+'[1]Prestaciones x sexo Frecuencia'!J10</f>
        <v>336670</v>
      </c>
      <c r="K7" s="37">
        <f>+'[1]Prestaciones x sexo Frecuencia'!K10</f>
        <v>338653</v>
      </c>
      <c r="L7" s="37">
        <f>+'[1]Prestaciones x sexo Frecuencia'!L10</f>
        <v>324747</v>
      </c>
      <c r="M7" s="37">
        <f>+'[1]Prestaciones x sexo Frecuencia'!M10</f>
        <v>308518</v>
      </c>
      <c r="N7" s="37">
        <f>+'[1]Prestaciones x sexo Frecuencia'!N10</f>
        <v>265487</v>
      </c>
      <c r="O7" s="37">
        <f>+'[1]Prestaciones x sexo Frecuencia'!O10</f>
        <v>233679</v>
      </c>
      <c r="P7" s="37">
        <f>+'[1]Prestaciones x sexo Frecuencia'!P10</f>
        <v>184935</v>
      </c>
      <c r="Q7" s="37">
        <f>+'[1]Prestaciones x sexo Frecuencia'!Q10</f>
        <v>114766</v>
      </c>
      <c r="R7" s="37">
        <f>+'[1]Prestaciones x sexo Frecuencia'!R10</f>
        <v>70894</v>
      </c>
      <c r="S7" s="37">
        <f>+'[1]Prestaciones x sexo Frecuencia'!S10</f>
        <v>58375</v>
      </c>
      <c r="T7" s="37">
        <f>+'[1]Prestaciones x sexo Frecuencia'!T10</f>
        <v>31662</v>
      </c>
      <c r="U7" s="37">
        <f>+'[1]Prestaciones x sexo Frecuencia'!U10</f>
        <v>18048</v>
      </c>
      <c r="V7" s="37">
        <f>+'[1]Prestaciones x sexo Frecuencia'!V10</f>
        <v>0</v>
      </c>
      <c r="W7" s="38">
        <f aca="true" t="shared" si="0" ref="W7:W13">SUM(D7:V7)</f>
        <v>4583875</v>
      </c>
    </row>
    <row r="8" spans="2:23" ht="11.25" customHeight="1">
      <c r="B8" s="165"/>
      <c r="C8" s="76" t="s">
        <v>29</v>
      </c>
      <c r="D8" s="40">
        <f>+'[1]Prestaciones x sexo Frecuencia'!D14</f>
        <v>555015</v>
      </c>
      <c r="E8" s="40">
        <f>+'[1]Prestaciones x sexo Frecuencia'!E14</f>
        <v>353544</v>
      </c>
      <c r="F8" s="40">
        <f>+'[1]Prestaciones x sexo Frecuencia'!F14</f>
        <v>314885</v>
      </c>
      <c r="G8" s="38">
        <f>+'[1]Prestaciones x sexo Frecuencia'!G14</f>
        <v>353446</v>
      </c>
      <c r="H8" s="38">
        <f>+'[1]Prestaciones x sexo Frecuencia'!H14</f>
        <v>302340</v>
      </c>
      <c r="I8" s="38">
        <f>+'[1]Prestaciones x sexo Frecuencia'!I14</f>
        <v>367200</v>
      </c>
      <c r="J8" s="38">
        <f>+'[1]Prestaciones x sexo Frecuencia'!J14</f>
        <v>451069</v>
      </c>
      <c r="K8" s="38">
        <f>+'[1]Prestaciones x sexo Frecuencia'!K14</f>
        <v>484941</v>
      </c>
      <c r="L8" s="38">
        <f>+'[1]Prestaciones x sexo Frecuencia'!L14</f>
        <v>550421</v>
      </c>
      <c r="M8" s="38">
        <f>+'[1]Prestaciones x sexo Frecuencia'!M14</f>
        <v>596794</v>
      </c>
      <c r="N8" s="38">
        <f>+'[1]Prestaciones x sexo Frecuencia'!N14</f>
        <v>605771</v>
      </c>
      <c r="O8" s="38">
        <f>+'[1]Prestaciones x sexo Frecuencia'!O14</f>
        <v>605131</v>
      </c>
      <c r="P8" s="38">
        <f>+'[1]Prestaciones x sexo Frecuencia'!P14</f>
        <v>528271</v>
      </c>
      <c r="Q8" s="38">
        <f>+'[1]Prestaciones x sexo Frecuencia'!Q14</f>
        <v>354910</v>
      </c>
      <c r="R8" s="38">
        <f>+'[1]Prestaciones x sexo Frecuencia'!R14</f>
        <v>223423</v>
      </c>
      <c r="S8" s="38">
        <f>+'[1]Prestaciones x sexo Frecuencia'!S14</f>
        <v>187263</v>
      </c>
      <c r="T8" s="38">
        <f>+'[1]Prestaciones x sexo Frecuencia'!T14</f>
        <v>100263</v>
      </c>
      <c r="U8" s="38">
        <f>+'[1]Prestaciones x sexo Frecuencia'!U14</f>
        <v>64108</v>
      </c>
      <c r="V8" s="38">
        <f>+'[1]Prestaciones x sexo Frecuencia'!V14</f>
        <v>0</v>
      </c>
      <c r="W8" s="38">
        <f t="shared" si="0"/>
        <v>6998795</v>
      </c>
    </row>
    <row r="9" spans="2:23" ht="11.25" customHeight="1">
      <c r="B9" s="165"/>
      <c r="C9" s="76" t="s">
        <v>30</v>
      </c>
      <c r="D9" s="40">
        <f>+'[1]Prestaciones x sexo Frecuencia'!D30</f>
        <v>315545</v>
      </c>
      <c r="E9" s="40">
        <f>+'[1]Prestaciones x sexo Frecuencia'!E30</f>
        <v>255681</v>
      </c>
      <c r="F9" s="40">
        <f>+'[1]Prestaciones x sexo Frecuencia'!F30</f>
        <v>211494</v>
      </c>
      <c r="G9" s="38">
        <f>+'[1]Prestaciones x sexo Frecuencia'!G30</f>
        <v>268975</v>
      </c>
      <c r="H9" s="38">
        <f>+'[1]Prestaciones x sexo Frecuencia'!H30</f>
        <v>250470</v>
      </c>
      <c r="I9" s="38">
        <f>+'[1]Prestaciones x sexo Frecuencia'!I30</f>
        <v>336320</v>
      </c>
      <c r="J9" s="38">
        <f>+'[1]Prestaciones x sexo Frecuencia'!J30</f>
        <v>435374</v>
      </c>
      <c r="K9" s="38">
        <f>+'[1]Prestaciones x sexo Frecuencia'!K30</f>
        <v>476428</v>
      </c>
      <c r="L9" s="38">
        <f>+'[1]Prestaciones x sexo Frecuencia'!L30</f>
        <v>478423</v>
      </c>
      <c r="M9" s="38">
        <f>+'[1]Prestaciones x sexo Frecuencia'!M30</f>
        <v>465889</v>
      </c>
      <c r="N9" s="38">
        <f>+'[1]Prestaciones x sexo Frecuencia'!N30</f>
        <v>400577</v>
      </c>
      <c r="O9" s="38">
        <f>+'[1]Prestaciones x sexo Frecuencia'!O30</f>
        <v>351808</v>
      </c>
      <c r="P9" s="38">
        <f>+'[1]Prestaciones x sexo Frecuencia'!P30</f>
        <v>269959</v>
      </c>
      <c r="Q9" s="38">
        <f>+'[1]Prestaciones x sexo Frecuencia'!Q30</f>
        <v>171838</v>
      </c>
      <c r="R9" s="38">
        <f>+'[1]Prestaciones x sexo Frecuencia'!R30</f>
        <v>113447</v>
      </c>
      <c r="S9" s="38">
        <f>+'[1]Prestaciones x sexo Frecuencia'!S30</f>
        <v>100732</v>
      </c>
      <c r="T9" s="38">
        <f>+'[1]Prestaciones x sexo Frecuencia'!T30</f>
        <v>67632</v>
      </c>
      <c r="U9" s="38">
        <f>+'[1]Prestaciones x sexo Frecuencia'!U30</f>
        <v>40746</v>
      </c>
      <c r="V9" s="38">
        <f>+'[1]Prestaciones x sexo Frecuencia'!V30</f>
        <v>0</v>
      </c>
      <c r="W9" s="38">
        <f t="shared" si="0"/>
        <v>5011338</v>
      </c>
    </row>
    <row r="10" spans="2:23" ht="11.25" customHeight="1">
      <c r="B10" s="165"/>
      <c r="C10" s="76" t="s">
        <v>31</v>
      </c>
      <c r="D10" s="40">
        <f>+'[1]Prestaciones x sexo Frecuencia'!D44</f>
        <v>8653</v>
      </c>
      <c r="E10" s="40">
        <f>+'[1]Prestaciones x sexo Frecuencia'!E44</f>
        <v>8844</v>
      </c>
      <c r="F10" s="40">
        <f>+'[1]Prestaciones x sexo Frecuencia'!F44</f>
        <v>6452</v>
      </c>
      <c r="G10" s="38">
        <f>+'[1]Prestaciones x sexo Frecuencia'!G44</f>
        <v>8774</v>
      </c>
      <c r="H10" s="38">
        <f>+'[1]Prestaciones x sexo Frecuencia'!H44</f>
        <v>9036</v>
      </c>
      <c r="I10" s="38">
        <f>+'[1]Prestaciones x sexo Frecuencia'!I44</f>
        <v>10558</v>
      </c>
      <c r="J10" s="38">
        <f>+'[1]Prestaciones x sexo Frecuencia'!J44</f>
        <v>12625</v>
      </c>
      <c r="K10" s="38">
        <f>+'[1]Prestaciones x sexo Frecuencia'!K44</f>
        <v>12912</v>
      </c>
      <c r="L10" s="38">
        <f>+'[1]Prestaciones x sexo Frecuencia'!L44</f>
        <v>12407</v>
      </c>
      <c r="M10" s="38">
        <f>+'[1]Prestaciones x sexo Frecuencia'!M44</f>
        <v>12100</v>
      </c>
      <c r="N10" s="38">
        <f>+'[1]Prestaciones x sexo Frecuencia'!N44</f>
        <v>10373</v>
      </c>
      <c r="O10" s="38">
        <f>+'[1]Prestaciones x sexo Frecuencia'!O44</f>
        <v>9319</v>
      </c>
      <c r="P10" s="38">
        <f>+'[1]Prestaciones x sexo Frecuencia'!P44</f>
        <v>7846</v>
      </c>
      <c r="Q10" s="38">
        <f>+'[1]Prestaciones x sexo Frecuencia'!Q44</f>
        <v>5191</v>
      </c>
      <c r="R10" s="38">
        <f>+'[1]Prestaciones x sexo Frecuencia'!R44</f>
        <v>3160</v>
      </c>
      <c r="S10" s="38">
        <f>+'[1]Prestaciones x sexo Frecuencia'!S44</f>
        <v>2416</v>
      </c>
      <c r="T10" s="38">
        <f>+'[1]Prestaciones x sexo Frecuencia'!T44</f>
        <v>1242</v>
      </c>
      <c r="U10" s="38">
        <f>+'[1]Prestaciones x sexo Frecuencia'!U44</f>
        <v>600</v>
      </c>
      <c r="V10" s="38">
        <f>+'[1]Prestaciones x sexo Frecuencia'!V44</f>
        <v>0</v>
      </c>
      <c r="W10" s="38">
        <f t="shared" si="0"/>
        <v>142508</v>
      </c>
    </row>
    <row r="11" spans="2:23" ht="11.25" customHeight="1">
      <c r="B11" s="165"/>
      <c r="C11" s="76" t="s">
        <v>32</v>
      </c>
      <c r="D11" s="40">
        <f>+'[1]Prestaciones x sexo Frecuencia'!D53</f>
        <v>85526</v>
      </c>
      <c r="E11" s="40">
        <f>+'[1]Prestaciones x sexo Frecuencia'!E53</f>
        <v>33354</v>
      </c>
      <c r="F11" s="40">
        <f>+'[1]Prestaciones x sexo Frecuencia'!F53</f>
        <v>24337</v>
      </c>
      <c r="G11" s="38">
        <f>+'[1]Prestaciones x sexo Frecuencia'!G53</f>
        <v>31030</v>
      </c>
      <c r="H11" s="38">
        <f>+'[1]Prestaciones x sexo Frecuencia'!H53</f>
        <v>32085</v>
      </c>
      <c r="I11" s="38">
        <f>+'[1]Prestaciones x sexo Frecuencia'!I53</f>
        <v>39427</v>
      </c>
      <c r="J11" s="38">
        <f>+'[1]Prestaciones x sexo Frecuencia'!J53</f>
        <v>46086</v>
      </c>
      <c r="K11" s="38">
        <f>+'[1]Prestaciones x sexo Frecuencia'!K53</f>
        <v>48684</v>
      </c>
      <c r="L11" s="38">
        <f>+'[1]Prestaciones x sexo Frecuencia'!L53</f>
        <v>51152</v>
      </c>
      <c r="M11" s="38">
        <f>+'[1]Prestaciones x sexo Frecuencia'!M53</f>
        <v>55536</v>
      </c>
      <c r="N11" s="38">
        <f>+'[1]Prestaciones x sexo Frecuencia'!N53</f>
        <v>52839</v>
      </c>
      <c r="O11" s="38">
        <f>+'[1]Prestaciones x sexo Frecuencia'!O53</f>
        <v>53977</v>
      </c>
      <c r="P11" s="38">
        <f>+'[1]Prestaciones x sexo Frecuencia'!P53</f>
        <v>48956</v>
      </c>
      <c r="Q11" s="38">
        <f>+'[1]Prestaciones x sexo Frecuencia'!Q53</f>
        <v>34747</v>
      </c>
      <c r="R11" s="38">
        <f>+'[1]Prestaciones x sexo Frecuencia'!R53</f>
        <v>23200</v>
      </c>
      <c r="S11" s="38">
        <f>+'[1]Prestaciones x sexo Frecuencia'!S53</f>
        <v>21895</v>
      </c>
      <c r="T11" s="38">
        <f>+'[1]Prestaciones x sexo Frecuencia'!T53</f>
        <v>13072</v>
      </c>
      <c r="U11" s="38">
        <f>+'[1]Prestaciones x sexo Frecuencia'!U53</f>
        <v>8457</v>
      </c>
      <c r="V11" s="38">
        <f>+'[1]Prestaciones x sexo Frecuencia'!V53</f>
        <v>0</v>
      </c>
      <c r="W11" s="38">
        <f t="shared" si="0"/>
        <v>704360</v>
      </c>
    </row>
    <row r="12" spans="2:23" ht="11.25" customHeight="1">
      <c r="B12" s="165"/>
      <c r="C12" s="76" t="s">
        <v>215</v>
      </c>
      <c r="D12" s="40">
        <f>+'[1]Prestaciones x sexo Frecuencia'!D60</f>
        <v>78789</v>
      </c>
      <c r="E12" s="40">
        <f>+'[1]Prestaciones x sexo Frecuencia'!E60</f>
        <v>88593</v>
      </c>
      <c r="F12" s="40">
        <f>+'[1]Prestaciones x sexo Frecuencia'!F60</f>
        <v>79013</v>
      </c>
      <c r="G12" s="40">
        <f>+'[1]Prestaciones x sexo Frecuencia'!G60</f>
        <v>82648</v>
      </c>
      <c r="H12" s="40">
        <f>+'[1]Prestaciones x sexo Frecuencia'!H60</f>
        <v>67119</v>
      </c>
      <c r="I12" s="40">
        <f>+'[1]Prestaciones x sexo Frecuencia'!I60</f>
        <v>74994</v>
      </c>
      <c r="J12" s="40">
        <f>+'[1]Prestaciones x sexo Frecuencia'!J60</f>
        <v>87735</v>
      </c>
      <c r="K12" s="40">
        <f>+'[1]Prestaciones x sexo Frecuencia'!K60</f>
        <v>99069</v>
      </c>
      <c r="L12" s="40">
        <f>+'[1]Prestaciones x sexo Frecuencia'!L60</f>
        <v>106814</v>
      </c>
      <c r="M12" s="40">
        <f>+'[1]Prestaciones x sexo Frecuencia'!M60</f>
        <v>114030</v>
      </c>
      <c r="N12" s="40">
        <f>+'[1]Prestaciones x sexo Frecuencia'!N60</f>
        <v>126184</v>
      </c>
      <c r="O12" s="40">
        <f>+'[1]Prestaciones x sexo Frecuencia'!O60</f>
        <v>162825</v>
      </c>
      <c r="P12" s="40">
        <f>+'[1]Prestaciones x sexo Frecuencia'!P60</f>
        <v>183943</v>
      </c>
      <c r="Q12" s="40">
        <f>+'[1]Prestaciones x sexo Frecuencia'!Q60</f>
        <v>124664</v>
      </c>
      <c r="R12" s="40">
        <f>+'[1]Prestaciones x sexo Frecuencia'!R60</f>
        <v>63858</v>
      </c>
      <c r="S12" s="40">
        <f>+'[1]Prestaciones x sexo Frecuencia'!S60</f>
        <v>45414</v>
      </c>
      <c r="T12" s="40">
        <f>+'[1]Prestaciones x sexo Frecuencia'!T60</f>
        <v>23054</v>
      </c>
      <c r="U12" s="40">
        <f>+'[1]Prestaciones x sexo Frecuencia'!U60</f>
        <v>9967</v>
      </c>
      <c r="V12" s="40">
        <f>+'[1]Prestaciones x sexo Frecuencia'!V60</f>
        <v>0</v>
      </c>
      <c r="W12" s="38">
        <f t="shared" si="0"/>
        <v>1618713</v>
      </c>
    </row>
    <row r="13" spans="2:23" ht="11.25" customHeight="1">
      <c r="B13" s="165"/>
      <c r="C13" s="76" t="s">
        <v>19</v>
      </c>
      <c r="D13" s="42">
        <f>+'[1]Prestaciones x sexo Frecuencia'!D61</f>
        <v>108101</v>
      </c>
      <c r="E13" s="42">
        <f>+'[1]Prestaciones x sexo Frecuencia'!E61</f>
        <v>57237</v>
      </c>
      <c r="F13" s="42">
        <f>+'[1]Prestaciones x sexo Frecuencia'!F61</f>
        <v>49082</v>
      </c>
      <c r="G13" s="42">
        <f>+'[1]Prestaciones x sexo Frecuencia'!G61</f>
        <v>58635</v>
      </c>
      <c r="H13" s="42">
        <f>+'[1]Prestaciones x sexo Frecuencia'!H61</f>
        <v>57796</v>
      </c>
      <c r="I13" s="42">
        <f>+'[1]Prestaciones x sexo Frecuencia'!I61</f>
        <v>62759</v>
      </c>
      <c r="J13" s="42">
        <f>+'[1]Prestaciones x sexo Frecuencia'!J61</f>
        <v>72468</v>
      </c>
      <c r="K13" s="42">
        <f>+'[1]Prestaciones x sexo Frecuencia'!K61</f>
        <v>73137</v>
      </c>
      <c r="L13" s="42">
        <f>+'[1]Prestaciones x sexo Frecuencia'!L61</f>
        <v>78982</v>
      </c>
      <c r="M13" s="42">
        <f>+'[1]Prestaciones x sexo Frecuencia'!M61</f>
        <v>80272</v>
      </c>
      <c r="N13" s="42">
        <f>+'[1]Prestaciones x sexo Frecuencia'!N61</f>
        <v>87654</v>
      </c>
      <c r="O13" s="42">
        <f>+'[1]Prestaciones x sexo Frecuencia'!O61</f>
        <v>85270</v>
      </c>
      <c r="P13" s="42">
        <f>+'[1]Prestaciones x sexo Frecuencia'!P61</f>
        <v>68531</v>
      </c>
      <c r="Q13" s="42">
        <f>+'[1]Prestaciones x sexo Frecuencia'!Q61</f>
        <v>46423</v>
      </c>
      <c r="R13" s="42">
        <f>+'[1]Prestaciones x sexo Frecuencia'!R61</f>
        <v>28356</v>
      </c>
      <c r="S13" s="42">
        <f>+'[1]Prestaciones x sexo Frecuencia'!S61</f>
        <v>18674</v>
      </c>
      <c r="T13" s="42">
        <f>+'[1]Prestaciones x sexo Frecuencia'!T61</f>
        <v>9846</v>
      </c>
      <c r="U13" s="42">
        <f>+'[1]Prestaciones x sexo Frecuencia'!U61</f>
        <v>6954</v>
      </c>
      <c r="V13" s="42">
        <f>+'[1]Prestaciones x sexo Frecuencia'!V61</f>
        <v>0</v>
      </c>
      <c r="W13" s="38">
        <f t="shared" si="0"/>
        <v>1050177</v>
      </c>
    </row>
    <row r="14" spans="2:23" ht="11.25" customHeight="1">
      <c r="B14" s="165"/>
      <c r="C14" s="120" t="s">
        <v>17</v>
      </c>
      <c r="D14" s="127">
        <f>SUM(D7:D13)</f>
        <v>1919369</v>
      </c>
      <c r="E14" s="127">
        <f>SUM(E7:E13)</f>
        <v>1246761</v>
      </c>
      <c r="F14" s="127">
        <f>SUM(F7:F13)</f>
        <v>998122</v>
      </c>
      <c r="G14" s="127">
        <f aca="true" t="shared" si="1" ref="G14:V14">SUM(G7:G13)</f>
        <v>1065503</v>
      </c>
      <c r="H14" s="127">
        <f t="shared" si="1"/>
        <v>944557</v>
      </c>
      <c r="I14" s="127">
        <f t="shared" si="1"/>
        <v>1170886</v>
      </c>
      <c r="J14" s="127">
        <f t="shared" si="1"/>
        <v>1442027</v>
      </c>
      <c r="K14" s="127">
        <f t="shared" si="1"/>
        <v>1533824</v>
      </c>
      <c r="L14" s="127">
        <f t="shared" si="1"/>
        <v>1602946</v>
      </c>
      <c r="M14" s="127">
        <f t="shared" si="1"/>
        <v>1633139</v>
      </c>
      <c r="N14" s="127">
        <f t="shared" si="1"/>
        <v>1548885</v>
      </c>
      <c r="O14" s="127">
        <f t="shared" si="1"/>
        <v>1502009</v>
      </c>
      <c r="P14" s="127">
        <f t="shared" si="1"/>
        <v>1292441</v>
      </c>
      <c r="Q14" s="127">
        <f>SUM(Q7:Q13)</f>
        <v>852539</v>
      </c>
      <c r="R14" s="127">
        <f>SUM(R7:R13)</f>
        <v>526338</v>
      </c>
      <c r="S14" s="127">
        <f>SUM(S7:S13)</f>
        <v>434769</v>
      </c>
      <c r="T14" s="127">
        <f>SUM(T7:T13)</f>
        <v>246771</v>
      </c>
      <c r="U14" s="127">
        <f t="shared" si="1"/>
        <v>148880</v>
      </c>
      <c r="V14" s="127">
        <f t="shared" si="1"/>
        <v>0</v>
      </c>
      <c r="W14" s="127">
        <f>SUM(W7:W13)</f>
        <v>20109766</v>
      </c>
    </row>
    <row r="15" spans="2:23" ht="11.25" customHeight="1">
      <c r="B15" s="166"/>
      <c r="C15" s="123"/>
      <c r="D15" s="44">
        <f>+D14/D41</f>
        <v>0.5353828688103899</v>
      </c>
      <c r="E15" s="44">
        <f aca="true" t="shared" si="2" ref="E15:W15">+E14/E41</f>
        <v>0.5422522439063215</v>
      </c>
      <c r="F15" s="44">
        <f t="shared" si="2"/>
        <v>0.4962433303701582</v>
      </c>
      <c r="G15" s="44">
        <f t="shared" si="2"/>
        <v>0.433758310793977</v>
      </c>
      <c r="H15" s="44">
        <f t="shared" si="2"/>
        <v>0.39149927922058003</v>
      </c>
      <c r="I15" s="44">
        <f t="shared" si="2"/>
        <v>0.35702478834845475</v>
      </c>
      <c r="J15" s="44">
        <f t="shared" si="2"/>
        <v>0.34695311336468687</v>
      </c>
      <c r="K15" s="44">
        <f t="shared" si="2"/>
        <v>0.3791739881518017</v>
      </c>
      <c r="L15" s="44">
        <f t="shared" si="2"/>
        <v>0.40620966750758025</v>
      </c>
      <c r="M15" s="44">
        <f t="shared" si="2"/>
        <v>0.40221393398736177</v>
      </c>
      <c r="N15" s="44">
        <f t="shared" si="2"/>
        <v>0.3929214598483855</v>
      </c>
      <c r="O15" s="44">
        <f t="shared" si="2"/>
        <v>0.42837618733217636</v>
      </c>
      <c r="P15" s="44">
        <f t="shared" si="2"/>
        <v>0.4579183093132258</v>
      </c>
      <c r="Q15" s="44">
        <f t="shared" si="2"/>
        <v>0.4813545063166067</v>
      </c>
      <c r="R15" s="44">
        <f t="shared" si="2"/>
        <v>0.4771279749224485</v>
      </c>
      <c r="S15" s="44">
        <f t="shared" si="2"/>
        <v>0.5049699180004181</v>
      </c>
      <c r="T15" s="44">
        <f t="shared" si="2"/>
        <v>0.4981438529132123</v>
      </c>
      <c r="U15" s="44">
        <f t="shared" si="2"/>
        <v>0.4431941653642926</v>
      </c>
      <c r="V15" s="45">
        <f t="shared" si="2"/>
        <v>0</v>
      </c>
      <c r="W15" s="45">
        <f t="shared" si="2"/>
        <v>0.427053325374037</v>
      </c>
    </row>
    <row r="16" spans="2:23" ht="11.25" customHeight="1">
      <c r="B16" s="164" t="s">
        <v>1</v>
      </c>
      <c r="C16" s="72" t="s">
        <v>28</v>
      </c>
      <c r="D16" s="39">
        <f>+'[1]Prestaciones x sexo Frecuencia'!D74</f>
        <v>688144</v>
      </c>
      <c r="E16" s="39">
        <f>+'[1]Prestaciones x sexo Frecuencia'!E74</f>
        <v>395462</v>
      </c>
      <c r="F16" s="39">
        <f>+'[1]Prestaciones x sexo Frecuencia'!F74</f>
        <v>304242</v>
      </c>
      <c r="G16" s="37">
        <f>+'[1]Prestaciones x sexo Frecuencia'!G74</f>
        <v>343535</v>
      </c>
      <c r="H16" s="37">
        <f>+'[1]Prestaciones x sexo Frecuencia'!H74</f>
        <v>371855</v>
      </c>
      <c r="I16" s="37">
        <f>+'[1]Prestaciones x sexo Frecuencia'!I74</f>
        <v>531647</v>
      </c>
      <c r="J16" s="37">
        <f>+'[1]Prestaciones x sexo Frecuencia'!J74</f>
        <v>671869</v>
      </c>
      <c r="K16" s="37">
        <f>+'[1]Prestaciones x sexo Frecuencia'!K74</f>
        <v>575656</v>
      </c>
      <c r="L16" s="37">
        <f>+'[1]Prestaciones x sexo Frecuencia'!L74</f>
        <v>485108</v>
      </c>
      <c r="M16" s="37">
        <f>+'[1]Prestaciones x sexo Frecuencia'!M74</f>
        <v>471456</v>
      </c>
      <c r="N16" s="37">
        <f>+'[1]Prestaciones x sexo Frecuencia'!N74</f>
        <v>430035</v>
      </c>
      <c r="O16" s="37">
        <f>+'[1]Prestaciones x sexo Frecuencia'!O74</f>
        <v>340845</v>
      </c>
      <c r="P16" s="37">
        <f>+'[1]Prestaciones x sexo Frecuencia'!P74</f>
        <v>241324</v>
      </c>
      <c r="Q16" s="37">
        <f>+'[1]Prestaciones x sexo Frecuencia'!Q74</f>
        <v>134945</v>
      </c>
      <c r="R16" s="37">
        <f>+'[1]Prestaciones x sexo Frecuencia'!R74</f>
        <v>84863</v>
      </c>
      <c r="S16" s="37">
        <f>+'[1]Prestaciones x sexo Frecuencia'!S74</f>
        <v>60971</v>
      </c>
      <c r="T16" s="37">
        <f>+'[1]Prestaciones x sexo Frecuencia'!T74</f>
        <v>35773</v>
      </c>
      <c r="U16" s="37">
        <f>+'[1]Prestaciones x sexo Frecuencia'!U74</f>
        <v>25831</v>
      </c>
      <c r="V16" s="38">
        <f>+'[1]Prestaciones x sexo Frecuencia'!V74</f>
        <v>0</v>
      </c>
      <c r="W16" s="38">
        <f>SUM(D16:V16)</f>
        <v>6193561</v>
      </c>
    </row>
    <row r="17" spans="2:23" ht="11.25" customHeight="1">
      <c r="B17" s="165"/>
      <c r="C17" s="76" t="s">
        <v>29</v>
      </c>
      <c r="D17" s="40">
        <f>+'[1]Prestaciones x sexo Frecuencia'!D78</f>
        <v>498242</v>
      </c>
      <c r="E17" s="40">
        <f>+'[1]Prestaciones x sexo Frecuencia'!E78</f>
        <v>343581</v>
      </c>
      <c r="F17" s="40">
        <f>+'[1]Prestaciones x sexo Frecuencia'!F78</f>
        <v>356535</v>
      </c>
      <c r="G17" s="38">
        <f>+'[1]Prestaciones x sexo Frecuencia'!G78</f>
        <v>592119</v>
      </c>
      <c r="H17" s="38">
        <f>+'[1]Prestaciones x sexo Frecuencia'!H78</f>
        <v>666764</v>
      </c>
      <c r="I17" s="38">
        <f>+'[1]Prestaciones x sexo Frecuencia'!I78</f>
        <v>966721</v>
      </c>
      <c r="J17" s="38">
        <f>+'[1]Prestaciones x sexo Frecuencia'!J78</f>
        <v>1224969</v>
      </c>
      <c r="K17" s="38">
        <f>+'[1]Prestaciones x sexo Frecuencia'!K78</f>
        <v>1121601</v>
      </c>
      <c r="L17" s="38">
        <f>+'[1]Prestaciones x sexo Frecuencia'!L78</f>
        <v>1045758</v>
      </c>
      <c r="M17" s="38">
        <f>+'[1]Prestaciones x sexo Frecuencia'!M78</f>
        <v>1094264</v>
      </c>
      <c r="N17" s="38">
        <f>+'[1]Prestaciones x sexo Frecuencia'!N78</f>
        <v>1039450</v>
      </c>
      <c r="O17" s="38">
        <f>+'[1]Prestaciones x sexo Frecuencia'!O78</f>
        <v>823797</v>
      </c>
      <c r="P17" s="38">
        <f>+'[1]Prestaciones x sexo Frecuencia'!P78</f>
        <v>615888</v>
      </c>
      <c r="Q17" s="38">
        <f>+'[1]Prestaciones x sexo Frecuencia'!Q78</f>
        <v>370628</v>
      </c>
      <c r="R17" s="38">
        <f>+'[1]Prestaciones x sexo Frecuencia'!R78</f>
        <v>233660</v>
      </c>
      <c r="S17" s="38">
        <f>+'[1]Prestaciones x sexo Frecuencia'!S78</f>
        <v>177783</v>
      </c>
      <c r="T17" s="38">
        <f>+'[1]Prestaciones x sexo Frecuencia'!T78</f>
        <v>103131</v>
      </c>
      <c r="U17" s="38">
        <f>+'[1]Prestaciones x sexo Frecuencia'!U78</f>
        <v>77473</v>
      </c>
      <c r="V17" s="38">
        <f>+'[1]Prestaciones x sexo Frecuencia'!V78</f>
        <v>0</v>
      </c>
      <c r="W17" s="38">
        <f aca="true" t="shared" si="3" ref="W17:W22">SUM(D17:V17)</f>
        <v>11352364</v>
      </c>
    </row>
    <row r="18" spans="2:23" ht="11.25" customHeight="1">
      <c r="B18" s="165"/>
      <c r="C18" s="76" t="s">
        <v>30</v>
      </c>
      <c r="D18" s="40">
        <f>+'[1]Prestaciones x sexo Frecuencia'!D96</f>
        <v>245400</v>
      </c>
      <c r="E18" s="40">
        <f>+'[1]Prestaciones x sexo Frecuencia'!E96</f>
        <v>160856</v>
      </c>
      <c r="F18" s="40">
        <f>+'[1]Prestaciones x sexo Frecuencia'!F96</f>
        <v>197173</v>
      </c>
      <c r="G18" s="38">
        <f>+'[1]Prestaciones x sexo Frecuencia'!G96</f>
        <v>248969</v>
      </c>
      <c r="H18" s="38">
        <f>+'[1]Prestaciones x sexo Frecuencia'!H96</f>
        <v>226872</v>
      </c>
      <c r="I18" s="38">
        <f>+'[1]Prestaciones x sexo Frecuencia'!I96</f>
        <v>330506</v>
      </c>
      <c r="J18" s="38">
        <f>+'[1]Prestaciones x sexo Frecuencia'!J96</f>
        <v>437842</v>
      </c>
      <c r="K18" s="38">
        <f>+'[1]Prestaciones x sexo Frecuencia'!K96</f>
        <v>460285</v>
      </c>
      <c r="L18" s="38">
        <f>+'[1]Prestaciones x sexo Frecuencia'!L96</f>
        <v>474218</v>
      </c>
      <c r="M18" s="38">
        <f>+'[1]Prestaciones x sexo Frecuencia'!M96</f>
        <v>502215</v>
      </c>
      <c r="N18" s="38">
        <f>+'[1]Prestaciones x sexo Frecuencia'!N96</f>
        <v>535620</v>
      </c>
      <c r="O18" s="38">
        <f>+'[1]Prestaciones x sexo Frecuencia'!O96</f>
        <v>464737</v>
      </c>
      <c r="P18" s="38">
        <f>+'[1]Prestaciones x sexo Frecuencia'!P96</f>
        <v>359599</v>
      </c>
      <c r="Q18" s="38">
        <f>+'[1]Prestaciones x sexo Frecuencia'!Q96</f>
        <v>222717</v>
      </c>
      <c r="R18" s="38">
        <f>+'[1]Prestaciones x sexo Frecuencia'!R96</f>
        <v>147278</v>
      </c>
      <c r="S18" s="38">
        <f>+'[1]Prestaciones x sexo Frecuencia'!S96</f>
        <v>108526</v>
      </c>
      <c r="T18" s="38">
        <f>+'[1]Prestaciones x sexo Frecuencia'!T96</f>
        <v>63932</v>
      </c>
      <c r="U18" s="38">
        <f>+'[1]Prestaciones x sexo Frecuencia'!U96</f>
        <v>47503</v>
      </c>
      <c r="V18" s="38">
        <f>+'[1]Prestaciones x sexo Frecuencia'!V96</f>
        <v>52</v>
      </c>
      <c r="W18" s="38">
        <f t="shared" si="3"/>
        <v>5234300</v>
      </c>
    </row>
    <row r="19" spans="2:23" ht="11.25" customHeight="1">
      <c r="B19" s="165"/>
      <c r="C19" s="76" t="s">
        <v>31</v>
      </c>
      <c r="D19" s="40">
        <f>+'[1]Prestaciones x sexo Frecuencia'!D113</f>
        <v>4355</v>
      </c>
      <c r="E19" s="40">
        <f>+'[1]Prestaciones x sexo Frecuencia'!E113</f>
        <v>4905</v>
      </c>
      <c r="F19" s="40">
        <f>+'[1]Prestaciones x sexo Frecuencia'!F113</f>
        <v>4469</v>
      </c>
      <c r="G19" s="38">
        <f>+'[1]Prestaciones x sexo Frecuencia'!G113</f>
        <v>7208</v>
      </c>
      <c r="H19" s="38">
        <f>+'[1]Prestaciones x sexo Frecuencia'!H113</f>
        <v>9030</v>
      </c>
      <c r="I19" s="38">
        <f>+'[1]Prestaciones x sexo Frecuencia'!I113</f>
        <v>14783</v>
      </c>
      <c r="J19" s="38">
        <f>+'[1]Prestaciones x sexo Frecuencia'!J113</f>
        <v>22573</v>
      </c>
      <c r="K19" s="38">
        <f>+'[1]Prestaciones x sexo Frecuencia'!K113</f>
        <v>20881</v>
      </c>
      <c r="L19" s="38">
        <f>+'[1]Prestaciones x sexo Frecuencia'!L113</f>
        <v>16785</v>
      </c>
      <c r="M19" s="38">
        <f>+'[1]Prestaciones x sexo Frecuencia'!M113</f>
        <v>15340</v>
      </c>
      <c r="N19" s="38">
        <f>+'[1]Prestaciones x sexo Frecuencia'!N113</f>
        <v>14219</v>
      </c>
      <c r="O19" s="38">
        <f>+'[1]Prestaciones x sexo Frecuencia'!O113</f>
        <v>11095</v>
      </c>
      <c r="P19" s="38">
        <f>+'[1]Prestaciones x sexo Frecuencia'!P113</f>
        <v>8491</v>
      </c>
      <c r="Q19" s="38">
        <f>+'[1]Prestaciones x sexo Frecuencia'!Q113</f>
        <v>4815</v>
      </c>
      <c r="R19" s="38">
        <f>+'[1]Prestaciones x sexo Frecuencia'!R113</f>
        <v>3044</v>
      </c>
      <c r="S19" s="38">
        <f>+'[1]Prestaciones x sexo Frecuencia'!S113</f>
        <v>2110</v>
      </c>
      <c r="T19" s="38">
        <f>+'[1]Prestaciones x sexo Frecuencia'!T113</f>
        <v>1167</v>
      </c>
      <c r="U19" s="38">
        <f>+'[1]Prestaciones x sexo Frecuencia'!U113</f>
        <v>681</v>
      </c>
      <c r="V19" s="38">
        <f>+'[1]Prestaciones x sexo Frecuencia'!V113</f>
        <v>98</v>
      </c>
      <c r="W19" s="38">
        <f t="shared" si="3"/>
        <v>166049</v>
      </c>
    </row>
    <row r="20" spans="2:23" ht="11.25" customHeight="1">
      <c r="B20" s="165"/>
      <c r="C20" s="76" t="s">
        <v>32</v>
      </c>
      <c r="D20" s="40">
        <f>+'[1]Prestaciones x sexo Frecuencia'!D122</f>
        <v>73008</v>
      </c>
      <c r="E20" s="40">
        <f>+'[1]Prestaciones x sexo Frecuencia'!E122</f>
        <v>22494</v>
      </c>
      <c r="F20" s="40">
        <f>+'[1]Prestaciones x sexo Frecuencia'!F122</f>
        <v>20879</v>
      </c>
      <c r="G20" s="38">
        <f>+'[1]Prestaciones x sexo Frecuencia'!G122</f>
        <v>32936</v>
      </c>
      <c r="H20" s="38">
        <f>+'[1]Prestaciones x sexo Frecuencia'!H122</f>
        <v>42495</v>
      </c>
      <c r="I20" s="38">
        <f>+'[1]Prestaciones x sexo Frecuencia'!I122</f>
        <v>79445</v>
      </c>
      <c r="J20" s="38">
        <f>+'[1]Prestaciones x sexo Frecuencia'!J122</f>
        <v>120179</v>
      </c>
      <c r="K20" s="38">
        <f>+'[1]Prestaciones x sexo Frecuencia'!K122</f>
        <v>99304</v>
      </c>
      <c r="L20" s="38">
        <f>+'[1]Prestaciones x sexo Frecuencia'!L122</f>
        <v>71866</v>
      </c>
      <c r="M20" s="38">
        <f>+'[1]Prestaciones x sexo Frecuencia'!M122</f>
        <v>65128</v>
      </c>
      <c r="N20" s="38">
        <f>+'[1]Prestaciones x sexo Frecuencia'!N122</f>
        <v>63504</v>
      </c>
      <c r="O20" s="38">
        <f>+'[1]Prestaciones x sexo Frecuencia'!O122</f>
        <v>54067</v>
      </c>
      <c r="P20" s="38">
        <f>+'[1]Prestaciones x sexo Frecuencia'!P122</f>
        <v>43041</v>
      </c>
      <c r="Q20" s="38">
        <f>+'[1]Prestaciones x sexo Frecuencia'!Q122</f>
        <v>27993</v>
      </c>
      <c r="R20" s="38">
        <f>+'[1]Prestaciones x sexo Frecuencia'!R122</f>
        <v>20241</v>
      </c>
      <c r="S20" s="38">
        <f>+'[1]Prestaciones x sexo Frecuencia'!S122</f>
        <v>15962</v>
      </c>
      <c r="T20" s="38">
        <f>+'[1]Prestaciones x sexo Frecuencia'!T122</f>
        <v>11140</v>
      </c>
      <c r="U20" s="38">
        <f>+'[1]Prestaciones x sexo Frecuencia'!U122</f>
        <v>11168</v>
      </c>
      <c r="V20" s="38">
        <f>+'[1]Prestaciones x sexo Frecuencia'!V122</f>
        <v>0</v>
      </c>
      <c r="W20" s="38">
        <f t="shared" si="3"/>
        <v>874850</v>
      </c>
    </row>
    <row r="21" spans="2:23" ht="11.25" customHeight="1">
      <c r="B21" s="165"/>
      <c r="C21" s="76" t="s">
        <v>215</v>
      </c>
      <c r="D21" s="40">
        <f>+'[1]Prestaciones x sexo Frecuencia'!D129</f>
        <v>62375</v>
      </c>
      <c r="E21" s="40">
        <f>+'[1]Prestaciones x sexo Frecuencia'!E129</f>
        <v>76905</v>
      </c>
      <c r="F21" s="40">
        <f>+'[1]Prestaciones x sexo Frecuencia'!F129</f>
        <v>84167</v>
      </c>
      <c r="G21" s="40">
        <f>+'[1]Prestaciones x sexo Frecuencia'!G129</f>
        <v>97854</v>
      </c>
      <c r="H21" s="40">
        <f>+'[1]Prestaciones x sexo Frecuencia'!H129</f>
        <v>81291</v>
      </c>
      <c r="I21" s="40">
        <f>+'[1]Prestaciones x sexo Frecuencia'!I129</f>
        <v>101999</v>
      </c>
      <c r="J21" s="40">
        <f>+'[1]Prestaciones x sexo Frecuencia'!J129</f>
        <v>131397</v>
      </c>
      <c r="K21" s="40">
        <f>+'[1]Prestaciones x sexo Frecuencia'!K129</f>
        <v>137805</v>
      </c>
      <c r="L21" s="40">
        <f>+'[1]Prestaciones x sexo Frecuencia'!L129</f>
        <v>151169</v>
      </c>
      <c r="M21" s="40">
        <f>+'[1]Prestaciones x sexo Frecuencia'!M129</f>
        <v>173899</v>
      </c>
      <c r="N21" s="40">
        <f>+'[1]Prestaciones x sexo Frecuencia'!N129</f>
        <v>202899</v>
      </c>
      <c r="O21" s="40">
        <f>+'[1]Prestaciones x sexo Frecuencia'!O129</f>
        <v>214300</v>
      </c>
      <c r="P21" s="40">
        <f>+'[1]Prestaciones x sexo Frecuencia'!P129</f>
        <v>197722</v>
      </c>
      <c r="Q21" s="40">
        <f>+'[1]Prestaciones x sexo Frecuencia'!Q129</f>
        <v>115583</v>
      </c>
      <c r="R21" s="40">
        <f>+'[1]Prestaciones x sexo Frecuencia'!R129</f>
        <v>63121</v>
      </c>
      <c r="S21" s="40">
        <f>+'[1]Prestaciones x sexo Frecuencia'!S129</f>
        <v>39070</v>
      </c>
      <c r="T21" s="40">
        <f>+'[1]Prestaciones x sexo Frecuencia'!T129</f>
        <v>18147</v>
      </c>
      <c r="U21" s="40">
        <f>+'[1]Prestaciones x sexo Frecuencia'!U129</f>
        <v>11322</v>
      </c>
      <c r="V21" s="40">
        <f>+'[1]Prestaciones x sexo Frecuencia'!V129</f>
        <v>0</v>
      </c>
      <c r="W21" s="38">
        <f t="shared" si="3"/>
        <v>1961025</v>
      </c>
    </row>
    <row r="22" spans="2:23" ht="11.25" customHeight="1">
      <c r="B22" s="165"/>
      <c r="C22" s="76" t="s">
        <v>19</v>
      </c>
      <c r="D22" s="42">
        <f>+'[1]Prestaciones x sexo Frecuencia'!D130</f>
        <v>88024</v>
      </c>
      <c r="E22" s="42">
        <f>+'[1]Prestaciones x sexo Frecuencia'!E130</f>
        <v>48263</v>
      </c>
      <c r="F22" s="42">
        <f>+'[1]Prestaciones x sexo Frecuencia'!F130</f>
        <v>45769</v>
      </c>
      <c r="G22" s="42">
        <f>+'[1]Prestaciones x sexo Frecuencia'!G130</f>
        <v>68320</v>
      </c>
      <c r="H22" s="42">
        <f>+'[1]Prestaciones x sexo Frecuencia'!H130</f>
        <v>69802</v>
      </c>
      <c r="I22" s="42">
        <f>+'[1]Prestaciones x sexo Frecuencia'!I130</f>
        <v>83578</v>
      </c>
      <c r="J22" s="42">
        <f>+'[1]Prestaciones x sexo Frecuencia'!J130</f>
        <v>105403</v>
      </c>
      <c r="K22" s="42">
        <f>+'[1]Prestaciones x sexo Frecuencia'!K130</f>
        <v>95816</v>
      </c>
      <c r="L22" s="42">
        <f>+'[1]Prestaciones x sexo Frecuencia'!L130</f>
        <v>98255</v>
      </c>
      <c r="M22" s="42">
        <f>+'[1]Prestaciones x sexo Frecuencia'!M130</f>
        <v>104933</v>
      </c>
      <c r="N22" s="42">
        <f>+'[1]Prestaciones x sexo Frecuencia'!N130</f>
        <v>107359</v>
      </c>
      <c r="O22" s="42">
        <f>+'[1]Prestaciones x sexo Frecuencia'!O130</f>
        <v>95435</v>
      </c>
      <c r="P22" s="42">
        <f>+'[1]Prestaciones x sexo Frecuencia'!P130</f>
        <v>63921</v>
      </c>
      <c r="Q22" s="42">
        <f>+'[1]Prestaciones x sexo Frecuencia'!Q130</f>
        <v>41905</v>
      </c>
      <c r="R22" s="42">
        <f>+'[1]Prestaciones x sexo Frecuencia'!R130</f>
        <v>24593</v>
      </c>
      <c r="S22" s="42">
        <f>+'[1]Prestaciones x sexo Frecuencia'!S130</f>
        <v>21789</v>
      </c>
      <c r="T22" s="42">
        <f>+'[1]Prestaciones x sexo Frecuencia'!T130</f>
        <v>15320</v>
      </c>
      <c r="U22" s="42">
        <f>+'[1]Prestaciones x sexo Frecuencia'!U130</f>
        <v>12954</v>
      </c>
      <c r="V22" s="42">
        <f>+'[1]Prestaciones x sexo Frecuencia'!V130</f>
        <v>0</v>
      </c>
      <c r="W22" s="38">
        <f t="shared" si="3"/>
        <v>1191439</v>
      </c>
    </row>
    <row r="23" spans="2:23" ht="11.25" customHeight="1">
      <c r="B23" s="165"/>
      <c r="C23" s="120" t="s">
        <v>17</v>
      </c>
      <c r="D23" s="127">
        <f>SUM(D16:D22)</f>
        <v>1659548</v>
      </c>
      <c r="E23" s="127">
        <f aca="true" t="shared" si="4" ref="E23:V23">SUM(E16:E22)</f>
        <v>1052466</v>
      </c>
      <c r="F23" s="127">
        <f t="shared" si="4"/>
        <v>1013234</v>
      </c>
      <c r="G23" s="127">
        <f t="shared" si="4"/>
        <v>1390941</v>
      </c>
      <c r="H23" s="127">
        <f t="shared" si="4"/>
        <v>1468109</v>
      </c>
      <c r="I23" s="127">
        <f t="shared" si="4"/>
        <v>2108679</v>
      </c>
      <c r="J23" s="127">
        <f t="shared" si="4"/>
        <v>2714232</v>
      </c>
      <c r="K23" s="127">
        <f t="shared" si="4"/>
        <v>2511348</v>
      </c>
      <c r="L23" s="127">
        <f t="shared" si="4"/>
        <v>2343159</v>
      </c>
      <c r="M23" s="127">
        <f t="shared" si="4"/>
        <v>2427235</v>
      </c>
      <c r="N23" s="127">
        <f t="shared" si="4"/>
        <v>2393086</v>
      </c>
      <c r="O23" s="127">
        <f t="shared" si="4"/>
        <v>2004276</v>
      </c>
      <c r="P23" s="127">
        <f t="shared" si="4"/>
        <v>1529986</v>
      </c>
      <c r="Q23" s="127">
        <f t="shared" si="4"/>
        <v>918586</v>
      </c>
      <c r="R23" s="127">
        <f t="shared" si="4"/>
        <v>576800</v>
      </c>
      <c r="S23" s="127">
        <f t="shared" si="4"/>
        <v>426211</v>
      </c>
      <c r="T23" s="127">
        <f t="shared" si="4"/>
        <v>248610</v>
      </c>
      <c r="U23" s="127">
        <f t="shared" si="4"/>
        <v>186932</v>
      </c>
      <c r="V23" s="127">
        <f t="shared" si="4"/>
        <v>150</v>
      </c>
      <c r="W23" s="127">
        <f>SUM(W16:W22)</f>
        <v>26973588</v>
      </c>
    </row>
    <row r="24" spans="2:23" ht="11.25" customHeight="1">
      <c r="B24" s="166"/>
      <c r="C24" s="123"/>
      <c r="D24" s="45">
        <f>+D23/D41</f>
        <v>0.46290920045522505</v>
      </c>
      <c r="E24" s="45">
        <f aca="true" t="shared" si="5" ref="E24:W24">+E23/E41</f>
        <v>0.45774775609367846</v>
      </c>
      <c r="F24" s="45">
        <f t="shared" si="5"/>
        <v>0.5037566696298418</v>
      </c>
      <c r="G24" s="45">
        <f t="shared" si="5"/>
        <v>0.566241689206023</v>
      </c>
      <c r="H24" s="45">
        <f t="shared" si="5"/>
        <v>0.60850072077942</v>
      </c>
      <c r="I24" s="45">
        <f t="shared" si="5"/>
        <v>0.6429752116515453</v>
      </c>
      <c r="J24" s="45">
        <f t="shared" si="5"/>
        <v>0.6530468866353132</v>
      </c>
      <c r="K24" s="45">
        <f t="shared" si="5"/>
        <v>0.6208260118481983</v>
      </c>
      <c r="L24" s="45">
        <f t="shared" si="5"/>
        <v>0.5937903324924197</v>
      </c>
      <c r="M24" s="45">
        <f t="shared" si="5"/>
        <v>0.5977860660126383</v>
      </c>
      <c r="N24" s="45">
        <f t="shared" si="5"/>
        <v>0.6070785401516146</v>
      </c>
      <c r="O24" s="45">
        <f t="shared" si="5"/>
        <v>0.5716238126678236</v>
      </c>
      <c r="P24" s="45">
        <f t="shared" si="5"/>
        <v>0.5420816906867741</v>
      </c>
      <c r="Q24" s="45">
        <f t="shared" si="5"/>
        <v>0.5186454936833933</v>
      </c>
      <c r="R24" s="45">
        <f t="shared" si="5"/>
        <v>0.5228720250775515</v>
      </c>
      <c r="S24" s="45">
        <f t="shared" si="5"/>
        <v>0.4950300819995819</v>
      </c>
      <c r="T24" s="45">
        <f t="shared" si="5"/>
        <v>0.5018561470867877</v>
      </c>
      <c r="U24" s="45">
        <f t="shared" si="5"/>
        <v>0.5564694500260475</v>
      </c>
      <c r="V24" s="45">
        <f t="shared" si="5"/>
        <v>1</v>
      </c>
      <c r="W24" s="45">
        <f t="shared" si="5"/>
        <v>0.5728142462060086</v>
      </c>
    </row>
    <row r="25" spans="2:23" ht="11.25" customHeight="1">
      <c r="B25" s="164" t="s">
        <v>163</v>
      </c>
      <c r="C25" s="72" t="s">
        <v>28</v>
      </c>
      <c r="D25" s="4">
        <f>+'[1]CORREGIDO EDAD SEX'!F132</f>
        <v>2575</v>
      </c>
      <c r="E25" s="4">
        <f>+'[1]CORREGIDO EDAD SEX'!I132</f>
        <v>0</v>
      </c>
      <c r="F25" s="4">
        <f>+'[1]CORREGIDO EDAD SEX'!L132</f>
        <v>0</v>
      </c>
      <c r="G25" s="4">
        <f>+'[1]CORREGIDO EDAD SEX'!O132</f>
        <v>0</v>
      </c>
      <c r="H25" s="4">
        <f>+'[1]CORREGIDO EDAD SEX'!R132</f>
        <v>0</v>
      </c>
      <c r="I25" s="5">
        <f>+'[1]CORREGIDO EDAD SEX'!U132</f>
        <v>0</v>
      </c>
      <c r="J25" s="5">
        <f>+'[1]CORREGIDO EDAD SEX'!X132</f>
        <v>0</v>
      </c>
      <c r="K25" s="5">
        <f>+'[1]CORREGIDO EDAD SEX'!AA132</f>
        <v>0</v>
      </c>
      <c r="L25" s="5">
        <f>+'[1]CORREGIDO EDAD SEX'!AD132</f>
        <v>0</v>
      </c>
      <c r="M25" s="5">
        <f>+'[1]CORREGIDO EDAD SEX'!AG132</f>
        <v>0</v>
      </c>
      <c r="N25" s="5">
        <f>+'[1]CORREGIDO EDAD SEX'!AJ132</f>
        <v>0</v>
      </c>
      <c r="O25" s="5">
        <f>+'[1]CORREGIDO EDAD SEX'!AM132</f>
        <v>0</v>
      </c>
      <c r="P25" s="5">
        <f>+'[1]CORREGIDO EDAD SEX'!AP132</f>
        <v>0</v>
      </c>
      <c r="Q25" s="5">
        <f>+'[1]CORREGIDO EDAD SEX'!AS132</f>
        <v>0</v>
      </c>
      <c r="R25" s="5">
        <f>+'[1]CORREGIDO EDAD SEX'!AV132</f>
        <v>0</v>
      </c>
      <c r="S25" s="5">
        <f>+'[1]CORREGIDO EDAD SEX'!AY132</f>
        <v>0</v>
      </c>
      <c r="T25" s="5">
        <f>+'[1]CORREGIDO EDAD SEX'!BB132</f>
        <v>0</v>
      </c>
      <c r="U25" s="5">
        <f>+'[1]CORREGIDO EDAD SEX'!BE132</f>
        <v>0</v>
      </c>
      <c r="V25" s="5">
        <f>+'[1]CORREGIDO EDAD SEX'!BH132</f>
        <v>0</v>
      </c>
      <c r="W25" s="38">
        <f aca="true" t="shared" si="6" ref="W25:W40">SUM(D25:V25)</f>
        <v>2575</v>
      </c>
    </row>
    <row r="26" spans="2:23" ht="11.25" customHeight="1">
      <c r="B26" s="165"/>
      <c r="C26" s="76" t="s">
        <v>29</v>
      </c>
      <c r="D26" s="4">
        <f>+'[1]CORREGIDO EDAD SEX'!F136</f>
        <v>2277</v>
      </c>
      <c r="E26" s="4">
        <f>+'[1]CORREGIDO EDAD SEX'!I136</f>
        <v>0</v>
      </c>
      <c r="F26" s="4">
        <f>+'[1]CORREGIDO EDAD SEX'!L136</f>
        <v>0</v>
      </c>
      <c r="G26" s="4">
        <f>+'[1]CORREGIDO EDAD SEX'!O136</f>
        <v>0</v>
      </c>
      <c r="H26" s="4">
        <f>+'[1]CORREGIDO EDAD SEX'!R136</f>
        <v>0</v>
      </c>
      <c r="I26" s="5">
        <f>+'[1]CORREGIDO EDAD SEX'!U136</f>
        <v>0</v>
      </c>
      <c r="J26" s="5">
        <f>+'[1]CORREGIDO EDAD SEX'!X136</f>
        <v>0</v>
      </c>
      <c r="K26" s="5">
        <f>+'[1]CORREGIDO EDAD SEX'!AA136</f>
        <v>0</v>
      </c>
      <c r="L26" s="5">
        <f>+'[1]CORREGIDO EDAD SEX'!AD136</f>
        <v>0</v>
      </c>
      <c r="M26" s="5">
        <f>+'[1]CORREGIDO EDAD SEX'!AG136</f>
        <v>0</v>
      </c>
      <c r="N26" s="5">
        <f>+'[1]CORREGIDO EDAD SEX'!AJ136</f>
        <v>0</v>
      </c>
      <c r="O26" s="5">
        <f>+'[1]CORREGIDO EDAD SEX'!AM136</f>
        <v>0</v>
      </c>
      <c r="P26" s="5">
        <f>+'[1]CORREGIDO EDAD SEX'!AP136</f>
        <v>0</v>
      </c>
      <c r="Q26" s="5">
        <f>+'[1]CORREGIDO EDAD SEX'!AS136</f>
        <v>0</v>
      </c>
      <c r="R26" s="5">
        <f>+'[1]CORREGIDO EDAD SEX'!AV136</f>
        <v>0</v>
      </c>
      <c r="S26" s="5">
        <f>+'[1]CORREGIDO EDAD SEX'!AY136</f>
        <v>0</v>
      </c>
      <c r="T26" s="5">
        <f>+'[1]CORREGIDO EDAD SEX'!BB136</f>
        <v>0</v>
      </c>
      <c r="U26" s="5">
        <f>+'[1]CORREGIDO EDAD SEX'!BE136</f>
        <v>0</v>
      </c>
      <c r="V26" s="5">
        <f>+'[1]CORREGIDO EDAD SEX'!BH136</f>
        <v>0</v>
      </c>
      <c r="W26" s="38">
        <f t="shared" si="6"/>
        <v>2277</v>
      </c>
    </row>
    <row r="27" spans="2:23" ht="11.25" customHeight="1">
      <c r="B27" s="165"/>
      <c r="C27" s="76" t="s">
        <v>30</v>
      </c>
      <c r="D27" s="4">
        <f>+'[1]CORREGIDO EDAD SEX'!F154</f>
        <v>815</v>
      </c>
      <c r="E27" s="4">
        <f>+'[1]CORREGIDO EDAD SEX'!I154</f>
        <v>0</v>
      </c>
      <c r="F27" s="4">
        <f>+'[1]CORREGIDO EDAD SEX'!L154</f>
        <v>0</v>
      </c>
      <c r="G27" s="4">
        <f>+'[1]CORREGIDO EDAD SEX'!O154</f>
        <v>0</v>
      </c>
      <c r="H27" s="4">
        <f>+'[1]CORREGIDO EDAD SEX'!R154</f>
        <v>0</v>
      </c>
      <c r="I27" s="5">
        <f>+'[1]CORREGIDO EDAD SEX'!U154</f>
        <v>0</v>
      </c>
      <c r="J27" s="5">
        <f>+'[1]CORREGIDO EDAD SEX'!X154</f>
        <v>0</v>
      </c>
      <c r="K27" s="5">
        <f>+'[1]CORREGIDO EDAD SEX'!AA154</f>
        <v>0</v>
      </c>
      <c r="L27" s="5">
        <f>+'[1]CORREGIDO EDAD SEX'!AD154</f>
        <v>0</v>
      </c>
      <c r="M27" s="5">
        <f>+'[1]CORREGIDO EDAD SEX'!AG154</f>
        <v>0</v>
      </c>
      <c r="N27" s="5">
        <f>+'[1]CORREGIDO EDAD SEX'!AJ154</f>
        <v>0</v>
      </c>
      <c r="O27" s="5">
        <f>+'[1]CORREGIDO EDAD SEX'!AM154</f>
        <v>0</v>
      </c>
      <c r="P27" s="5">
        <f>+'[1]CORREGIDO EDAD SEX'!AP154</f>
        <v>0</v>
      </c>
      <c r="Q27" s="5">
        <f>+'[1]CORREGIDO EDAD SEX'!AS154</f>
        <v>0</v>
      </c>
      <c r="R27" s="5">
        <f>+'[1]CORREGIDO EDAD SEX'!AV154</f>
        <v>0</v>
      </c>
      <c r="S27" s="5">
        <f>+'[1]CORREGIDO EDAD SEX'!AY154</f>
        <v>0</v>
      </c>
      <c r="T27" s="5">
        <f>+'[1]CORREGIDO EDAD SEX'!BB154</f>
        <v>0</v>
      </c>
      <c r="U27" s="5">
        <f>+'[1]CORREGIDO EDAD SEX'!BE154</f>
        <v>0</v>
      </c>
      <c r="V27" s="5">
        <f>+'[1]CORREGIDO EDAD SEX'!BH154</f>
        <v>0</v>
      </c>
      <c r="W27" s="38">
        <f t="shared" si="6"/>
        <v>815</v>
      </c>
    </row>
    <row r="28" spans="2:23" ht="11.25" customHeight="1">
      <c r="B28" s="165"/>
      <c r="C28" s="76" t="s">
        <v>31</v>
      </c>
      <c r="D28" s="4">
        <f>+'[1]CORREGIDO EDAD SEX'!F171</f>
        <v>9</v>
      </c>
      <c r="E28" s="4">
        <f>+'[1]CORREGIDO EDAD SEX'!I171</f>
        <v>0</v>
      </c>
      <c r="F28" s="4">
        <f>+'[1]CORREGIDO EDAD SEX'!L171</f>
        <v>0</v>
      </c>
      <c r="G28" s="4">
        <f>+'[1]CORREGIDO EDAD SEX'!O171</f>
        <v>0</v>
      </c>
      <c r="H28" s="4">
        <f>+'[1]CORREGIDO EDAD SEX'!R171</f>
        <v>0</v>
      </c>
      <c r="I28" s="5">
        <f>+'[1]CORREGIDO EDAD SEX'!U171</f>
        <v>0</v>
      </c>
      <c r="J28" s="5">
        <f>+'[1]CORREGIDO EDAD SEX'!X171</f>
        <v>0</v>
      </c>
      <c r="K28" s="5">
        <f>+'[1]CORREGIDO EDAD SEX'!AA171</f>
        <v>0</v>
      </c>
      <c r="L28" s="5">
        <f>+'[1]CORREGIDO EDAD SEX'!AD171</f>
        <v>0</v>
      </c>
      <c r="M28" s="5">
        <f>+'[1]CORREGIDO EDAD SEX'!AG171</f>
        <v>0</v>
      </c>
      <c r="N28" s="5">
        <f>+'[1]CORREGIDO EDAD SEX'!AJ171</f>
        <v>0</v>
      </c>
      <c r="O28" s="5">
        <f>+'[1]CORREGIDO EDAD SEX'!AM171</f>
        <v>0</v>
      </c>
      <c r="P28" s="5">
        <f>+'[1]CORREGIDO EDAD SEX'!AP171</f>
        <v>0</v>
      </c>
      <c r="Q28" s="5">
        <f>+'[1]CORREGIDO EDAD SEX'!AS171</f>
        <v>0</v>
      </c>
      <c r="R28" s="5">
        <f>+'[1]CORREGIDO EDAD SEX'!AV171</f>
        <v>0</v>
      </c>
      <c r="S28" s="5">
        <f>+'[1]CORREGIDO EDAD SEX'!AY171</f>
        <v>0</v>
      </c>
      <c r="T28" s="5">
        <f>+'[1]CORREGIDO EDAD SEX'!BB171</f>
        <v>0</v>
      </c>
      <c r="U28" s="5">
        <f>+'[1]CORREGIDO EDAD SEX'!BE171</f>
        <v>0</v>
      </c>
      <c r="V28" s="5">
        <f>+'[1]CORREGIDO EDAD SEX'!BH171</f>
        <v>0</v>
      </c>
      <c r="W28" s="38">
        <f t="shared" si="6"/>
        <v>9</v>
      </c>
    </row>
    <row r="29" spans="2:23" ht="11.25" customHeight="1">
      <c r="B29" s="165"/>
      <c r="C29" s="76" t="s">
        <v>32</v>
      </c>
      <c r="D29" s="4">
        <f>+'[1]CORREGIDO EDAD SEX'!F180</f>
        <v>276</v>
      </c>
      <c r="E29" s="4">
        <f>+'[1]CORREGIDO EDAD SEX'!I180</f>
        <v>0</v>
      </c>
      <c r="F29" s="4">
        <f>+'[1]CORREGIDO EDAD SEX'!L180</f>
        <v>0</v>
      </c>
      <c r="G29" s="4">
        <f>+'[1]CORREGIDO EDAD SEX'!O180</f>
        <v>0</v>
      </c>
      <c r="H29" s="4">
        <f>+'[1]CORREGIDO EDAD SEX'!R180</f>
        <v>0</v>
      </c>
      <c r="I29" s="5">
        <f>+'[1]CORREGIDO EDAD SEX'!U180</f>
        <v>0</v>
      </c>
      <c r="J29" s="5">
        <f>+'[1]CORREGIDO EDAD SEX'!X180</f>
        <v>0</v>
      </c>
      <c r="K29" s="5">
        <f>+'[1]CORREGIDO EDAD SEX'!AA180</f>
        <v>0</v>
      </c>
      <c r="L29" s="5">
        <f>+'[1]CORREGIDO EDAD SEX'!AD180</f>
        <v>0</v>
      </c>
      <c r="M29" s="5">
        <f>+'[1]CORREGIDO EDAD SEX'!AG180</f>
        <v>0</v>
      </c>
      <c r="N29" s="5">
        <f>+'[1]CORREGIDO EDAD SEX'!AJ180</f>
        <v>0</v>
      </c>
      <c r="O29" s="5">
        <f>+'[1]CORREGIDO EDAD SEX'!AM180</f>
        <v>0</v>
      </c>
      <c r="P29" s="5">
        <f>+'[1]CORREGIDO EDAD SEX'!AP180</f>
        <v>0</v>
      </c>
      <c r="Q29" s="5">
        <f>+'[1]CORREGIDO EDAD SEX'!AS180</f>
        <v>0</v>
      </c>
      <c r="R29" s="5">
        <f>+'[1]CORREGIDO EDAD SEX'!AV180</f>
        <v>0</v>
      </c>
      <c r="S29" s="5">
        <f>+'[1]CORREGIDO EDAD SEX'!AY180</f>
        <v>0</v>
      </c>
      <c r="T29" s="5">
        <f>+'[1]CORREGIDO EDAD SEX'!BB180</f>
        <v>0</v>
      </c>
      <c r="U29" s="5">
        <f>+'[1]CORREGIDO EDAD SEX'!BE180</f>
        <v>0</v>
      </c>
      <c r="V29" s="5">
        <f>+'[1]CORREGIDO EDAD SEX'!BH180</f>
        <v>0</v>
      </c>
      <c r="W29" s="38">
        <f t="shared" si="6"/>
        <v>276</v>
      </c>
    </row>
    <row r="30" spans="2:23" ht="11.25" customHeight="1">
      <c r="B30" s="165"/>
      <c r="C30" s="76" t="s">
        <v>215</v>
      </c>
      <c r="D30" s="4">
        <f>+'[1]CORREGIDO EDAD SEX'!F187</f>
        <v>93</v>
      </c>
      <c r="E30" s="4">
        <f>+'[1]CORREGIDO EDAD SEX'!I187</f>
        <v>0</v>
      </c>
      <c r="F30" s="4">
        <f>+'[1]CORREGIDO EDAD SEX'!L187</f>
        <v>0</v>
      </c>
      <c r="G30" s="4">
        <f>+'[1]CORREGIDO EDAD SEX'!O187</f>
        <v>0</v>
      </c>
      <c r="H30" s="4">
        <f>+'[1]CORREGIDO EDAD SEX'!R187</f>
        <v>0</v>
      </c>
      <c r="I30" s="5">
        <f>+'[1]CORREGIDO EDAD SEX'!U187</f>
        <v>0</v>
      </c>
      <c r="J30" s="5">
        <f>+'[1]CORREGIDO EDAD SEX'!X187</f>
        <v>0</v>
      </c>
      <c r="K30" s="5">
        <f>+'[1]CORREGIDO EDAD SEX'!AA187</f>
        <v>0</v>
      </c>
      <c r="L30" s="5">
        <f>+'[1]CORREGIDO EDAD SEX'!AD187</f>
        <v>0</v>
      </c>
      <c r="M30" s="5">
        <f>+'[1]CORREGIDO EDAD SEX'!AG187</f>
        <v>0</v>
      </c>
      <c r="N30" s="5">
        <f>+'[1]CORREGIDO EDAD SEX'!AJ187</f>
        <v>0</v>
      </c>
      <c r="O30" s="5">
        <f>+'[1]CORREGIDO EDAD SEX'!AM187</f>
        <v>0</v>
      </c>
      <c r="P30" s="5">
        <f>+'[1]CORREGIDO EDAD SEX'!AP187</f>
        <v>0</v>
      </c>
      <c r="Q30" s="5">
        <f>+'[1]CORREGIDO EDAD SEX'!AS187</f>
        <v>0</v>
      </c>
      <c r="R30" s="5">
        <f>+'[1]CORREGIDO EDAD SEX'!AV187</f>
        <v>0</v>
      </c>
      <c r="S30" s="5">
        <f>+'[1]CORREGIDO EDAD SEX'!AY187</f>
        <v>0</v>
      </c>
      <c r="T30" s="5">
        <f>+'[1]CORREGIDO EDAD SEX'!BB187</f>
        <v>0</v>
      </c>
      <c r="U30" s="5">
        <f>+'[1]CORREGIDO EDAD SEX'!BE187</f>
        <v>0</v>
      </c>
      <c r="V30" s="5">
        <f>+'[1]CORREGIDO EDAD SEX'!BH187</f>
        <v>0</v>
      </c>
      <c r="W30" s="38">
        <f t="shared" si="6"/>
        <v>93</v>
      </c>
    </row>
    <row r="31" spans="2:23" ht="11.25" customHeight="1">
      <c r="B31" s="165"/>
      <c r="C31" s="76" t="s">
        <v>19</v>
      </c>
      <c r="D31" s="4">
        <f>+'[1]CORREGIDO EDAD SEX'!F190</f>
        <v>78</v>
      </c>
      <c r="E31" s="4">
        <f>+'[1]CORREGIDO EDAD SEX'!I190</f>
        <v>0</v>
      </c>
      <c r="F31" s="4">
        <f>+'[1]CORREGIDO EDAD SEX'!L190</f>
        <v>0</v>
      </c>
      <c r="G31" s="4">
        <f>+'[1]CORREGIDO EDAD SEX'!O190</f>
        <v>0</v>
      </c>
      <c r="H31" s="4">
        <f>+'[1]CORREGIDO EDAD SEX'!R190</f>
        <v>0</v>
      </c>
      <c r="I31" s="5">
        <f>+'[1]CORREGIDO EDAD SEX'!U190</f>
        <v>0</v>
      </c>
      <c r="J31" s="5">
        <f>+'[1]CORREGIDO EDAD SEX'!X190</f>
        <v>0</v>
      </c>
      <c r="K31" s="5">
        <f>+'[1]CORREGIDO EDAD SEX'!AA190</f>
        <v>0</v>
      </c>
      <c r="L31" s="5">
        <f>+'[1]CORREGIDO EDAD SEX'!AD190</f>
        <v>0</v>
      </c>
      <c r="M31" s="5">
        <f>+'[1]CORREGIDO EDAD SEX'!AG190</f>
        <v>0</v>
      </c>
      <c r="N31" s="5">
        <f>+'[1]CORREGIDO EDAD SEX'!AJ190</f>
        <v>0</v>
      </c>
      <c r="O31" s="5">
        <f>+'[1]CORREGIDO EDAD SEX'!AM190</f>
        <v>0</v>
      </c>
      <c r="P31" s="5">
        <f>+'[1]CORREGIDO EDAD SEX'!AP190</f>
        <v>0</v>
      </c>
      <c r="Q31" s="5">
        <f>+'[1]CORREGIDO EDAD SEX'!AS190</f>
        <v>0</v>
      </c>
      <c r="R31" s="5">
        <f>+'[1]CORREGIDO EDAD SEX'!AV190</f>
        <v>0</v>
      </c>
      <c r="S31" s="5">
        <f>+'[1]CORREGIDO EDAD SEX'!AY190</f>
        <v>0</v>
      </c>
      <c r="T31" s="5">
        <f>+'[1]CORREGIDO EDAD SEX'!BB190</f>
        <v>0</v>
      </c>
      <c r="U31" s="5">
        <f>+'[1]CORREGIDO EDAD SEX'!BE190</f>
        <v>113</v>
      </c>
      <c r="V31" s="5">
        <f>+'[1]CORREGIDO EDAD SEX'!BH190</f>
        <v>0</v>
      </c>
      <c r="W31" s="38">
        <f t="shared" si="6"/>
        <v>191</v>
      </c>
    </row>
    <row r="32" spans="2:23" ht="11.25" customHeight="1">
      <c r="B32" s="165"/>
      <c r="C32" s="120" t="s">
        <v>17</v>
      </c>
      <c r="D32" s="127">
        <f>SUM(D25:D31)</f>
        <v>6123</v>
      </c>
      <c r="E32" s="127">
        <f aca="true" t="shared" si="7" ref="E32:W32">SUM(E25:E31)</f>
        <v>0</v>
      </c>
      <c r="F32" s="127">
        <f t="shared" si="7"/>
        <v>0</v>
      </c>
      <c r="G32" s="127">
        <f t="shared" si="7"/>
        <v>0</v>
      </c>
      <c r="H32" s="127">
        <f t="shared" si="7"/>
        <v>0</v>
      </c>
      <c r="I32" s="127">
        <f t="shared" si="7"/>
        <v>0</v>
      </c>
      <c r="J32" s="127">
        <f t="shared" si="7"/>
        <v>0</v>
      </c>
      <c r="K32" s="127">
        <f t="shared" si="7"/>
        <v>0</v>
      </c>
      <c r="L32" s="127">
        <f t="shared" si="7"/>
        <v>0</v>
      </c>
      <c r="M32" s="127">
        <f t="shared" si="7"/>
        <v>0</v>
      </c>
      <c r="N32" s="127">
        <f t="shared" si="7"/>
        <v>0</v>
      </c>
      <c r="O32" s="127">
        <f t="shared" si="7"/>
        <v>0</v>
      </c>
      <c r="P32" s="127">
        <f t="shared" si="7"/>
        <v>0</v>
      </c>
      <c r="Q32" s="127">
        <f t="shared" si="7"/>
        <v>0</v>
      </c>
      <c r="R32" s="127">
        <f t="shared" si="7"/>
        <v>0</v>
      </c>
      <c r="S32" s="127">
        <f t="shared" si="7"/>
        <v>0</v>
      </c>
      <c r="T32" s="127">
        <f t="shared" si="7"/>
        <v>0</v>
      </c>
      <c r="U32" s="127">
        <f t="shared" si="7"/>
        <v>113</v>
      </c>
      <c r="V32" s="127">
        <f t="shared" si="7"/>
        <v>0</v>
      </c>
      <c r="W32" s="127">
        <f t="shared" si="7"/>
        <v>6236</v>
      </c>
    </row>
    <row r="33" spans="2:23" ht="11.25" customHeight="1">
      <c r="B33" s="166"/>
      <c r="C33" s="123"/>
      <c r="D33" s="44">
        <f>+D32/D41</f>
        <v>0.0017079307343851114</v>
      </c>
      <c r="E33" s="44">
        <f aca="true" t="shared" si="8" ref="E33:W33">+E32/E41</f>
        <v>0</v>
      </c>
      <c r="F33" s="44">
        <f t="shared" si="8"/>
        <v>0</v>
      </c>
      <c r="G33" s="44">
        <f t="shared" si="8"/>
        <v>0</v>
      </c>
      <c r="H33" s="44">
        <f t="shared" si="8"/>
        <v>0</v>
      </c>
      <c r="I33" s="44">
        <f t="shared" si="8"/>
        <v>0</v>
      </c>
      <c r="J33" s="44">
        <f t="shared" si="8"/>
        <v>0</v>
      </c>
      <c r="K33" s="44">
        <f t="shared" si="8"/>
        <v>0</v>
      </c>
      <c r="L33" s="44">
        <f t="shared" si="8"/>
        <v>0</v>
      </c>
      <c r="M33" s="44">
        <f t="shared" si="8"/>
        <v>0</v>
      </c>
      <c r="N33" s="44">
        <f t="shared" si="8"/>
        <v>0</v>
      </c>
      <c r="O33" s="44">
        <f t="shared" si="8"/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0</v>
      </c>
      <c r="U33" s="44">
        <f t="shared" si="8"/>
        <v>0.0003363846096598943</v>
      </c>
      <c r="V33" s="44">
        <f t="shared" si="8"/>
        <v>0</v>
      </c>
      <c r="W33" s="44">
        <f t="shared" si="8"/>
        <v>0.00013242841995438908</v>
      </c>
    </row>
    <row r="34" spans="2:23" ht="11.25" customHeight="1">
      <c r="B34" s="164" t="s">
        <v>17</v>
      </c>
      <c r="C34" s="123" t="s">
        <v>28</v>
      </c>
      <c r="D34" s="37">
        <f aca="true" t="shared" si="9" ref="D34:V40">+D25+D16+D7</f>
        <v>1458459</v>
      </c>
      <c r="E34" s="37">
        <f t="shared" si="9"/>
        <v>844970</v>
      </c>
      <c r="F34" s="37">
        <f t="shared" si="9"/>
        <v>617101</v>
      </c>
      <c r="G34" s="37">
        <f t="shared" si="9"/>
        <v>605530</v>
      </c>
      <c r="H34" s="37">
        <f t="shared" si="9"/>
        <v>597566</v>
      </c>
      <c r="I34" s="37">
        <f t="shared" si="9"/>
        <v>811275</v>
      </c>
      <c r="J34" s="37">
        <f t="shared" si="9"/>
        <v>1008539</v>
      </c>
      <c r="K34" s="37">
        <f t="shared" si="9"/>
        <v>914309</v>
      </c>
      <c r="L34" s="37">
        <f t="shared" si="9"/>
        <v>809855</v>
      </c>
      <c r="M34" s="37">
        <f t="shared" si="9"/>
        <v>779974</v>
      </c>
      <c r="N34" s="37">
        <f t="shared" si="9"/>
        <v>695522</v>
      </c>
      <c r="O34" s="37">
        <f t="shared" si="9"/>
        <v>574524</v>
      </c>
      <c r="P34" s="37">
        <f t="shared" si="9"/>
        <v>426259</v>
      </c>
      <c r="Q34" s="37">
        <f t="shared" si="9"/>
        <v>249711</v>
      </c>
      <c r="R34" s="37">
        <f t="shared" si="9"/>
        <v>155757</v>
      </c>
      <c r="S34" s="37">
        <f t="shared" si="9"/>
        <v>119346</v>
      </c>
      <c r="T34" s="37">
        <f t="shared" si="9"/>
        <v>67435</v>
      </c>
      <c r="U34" s="37">
        <f t="shared" si="9"/>
        <v>43879</v>
      </c>
      <c r="V34" s="37">
        <f t="shared" si="9"/>
        <v>0</v>
      </c>
      <c r="W34" s="37">
        <f t="shared" si="6"/>
        <v>10780011</v>
      </c>
    </row>
    <row r="35" spans="2:23" ht="11.25" customHeight="1">
      <c r="B35" s="165"/>
      <c r="C35" s="48" t="s">
        <v>29</v>
      </c>
      <c r="D35" s="38">
        <f t="shared" si="9"/>
        <v>1055534</v>
      </c>
      <c r="E35" s="38">
        <f t="shared" si="9"/>
        <v>697125</v>
      </c>
      <c r="F35" s="38">
        <f t="shared" si="9"/>
        <v>671420</v>
      </c>
      <c r="G35" s="41">
        <f t="shared" si="9"/>
        <v>945565</v>
      </c>
      <c r="H35" s="41">
        <f t="shared" si="9"/>
        <v>969104</v>
      </c>
      <c r="I35" s="41">
        <f t="shared" si="9"/>
        <v>1333921</v>
      </c>
      <c r="J35" s="41">
        <f t="shared" si="9"/>
        <v>1676038</v>
      </c>
      <c r="K35" s="41">
        <f t="shared" si="9"/>
        <v>1606542</v>
      </c>
      <c r="L35" s="41">
        <f t="shared" si="9"/>
        <v>1596179</v>
      </c>
      <c r="M35" s="41">
        <f t="shared" si="9"/>
        <v>1691058</v>
      </c>
      <c r="N35" s="41">
        <f t="shared" si="9"/>
        <v>1645221</v>
      </c>
      <c r="O35" s="41">
        <f t="shared" si="9"/>
        <v>1428928</v>
      </c>
      <c r="P35" s="41">
        <f t="shared" si="9"/>
        <v>1144159</v>
      </c>
      <c r="Q35" s="41">
        <f t="shared" si="9"/>
        <v>725538</v>
      </c>
      <c r="R35" s="41">
        <f t="shared" si="9"/>
        <v>457083</v>
      </c>
      <c r="S35" s="41">
        <f t="shared" si="9"/>
        <v>365046</v>
      </c>
      <c r="T35" s="41">
        <f t="shared" si="9"/>
        <v>203394</v>
      </c>
      <c r="U35" s="41">
        <f t="shared" si="9"/>
        <v>141581</v>
      </c>
      <c r="V35" s="41">
        <f t="shared" si="9"/>
        <v>0</v>
      </c>
      <c r="W35" s="41">
        <f t="shared" si="6"/>
        <v>18353436</v>
      </c>
    </row>
    <row r="36" spans="2:23" ht="11.25" customHeight="1">
      <c r="B36" s="165"/>
      <c r="C36" s="48" t="s">
        <v>30</v>
      </c>
      <c r="D36" s="38">
        <f t="shared" si="9"/>
        <v>561760</v>
      </c>
      <c r="E36" s="38">
        <f t="shared" si="9"/>
        <v>416537</v>
      </c>
      <c r="F36" s="38">
        <f t="shared" si="9"/>
        <v>408667</v>
      </c>
      <c r="G36" s="38">
        <f t="shared" si="9"/>
        <v>517944</v>
      </c>
      <c r="H36" s="38">
        <f t="shared" si="9"/>
        <v>477342</v>
      </c>
      <c r="I36" s="38">
        <f t="shared" si="9"/>
        <v>666826</v>
      </c>
      <c r="J36" s="38">
        <f t="shared" si="9"/>
        <v>873216</v>
      </c>
      <c r="K36" s="38">
        <f t="shared" si="9"/>
        <v>936713</v>
      </c>
      <c r="L36" s="38">
        <f t="shared" si="9"/>
        <v>952641</v>
      </c>
      <c r="M36" s="38">
        <f t="shared" si="9"/>
        <v>968104</v>
      </c>
      <c r="N36" s="38">
        <f t="shared" si="9"/>
        <v>936197</v>
      </c>
      <c r="O36" s="38">
        <f t="shared" si="9"/>
        <v>816545</v>
      </c>
      <c r="P36" s="38">
        <f t="shared" si="9"/>
        <v>629558</v>
      </c>
      <c r="Q36" s="38">
        <f t="shared" si="9"/>
        <v>394555</v>
      </c>
      <c r="R36" s="38">
        <f t="shared" si="9"/>
        <v>260725</v>
      </c>
      <c r="S36" s="38">
        <f t="shared" si="9"/>
        <v>209258</v>
      </c>
      <c r="T36" s="38">
        <f t="shared" si="9"/>
        <v>131564</v>
      </c>
      <c r="U36" s="38">
        <f t="shared" si="9"/>
        <v>88249</v>
      </c>
      <c r="V36" s="38">
        <f t="shared" si="9"/>
        <v>52</v>
      </c>
      <c r="W36" s="38">
        <f t="shared" si="6"/>
        <v>10246453</v>
      </c>
    </row>
    <row r="37" spans="2:23" ht="11.25" customHeight="1">
      <c r="B37" s="165"/>
      <c r="C37" s="48" t="s">
        <v>31</v>
      </c>
      <c r="D37" s="38">
        <f t="shared" si="9"/>
        <v>13017</v>
      </c>
      <c r="E37" s="38">
        <f t="shared" si="9"/>
        <v>13749</v>
      </c>
      <c r="F37" s="38">
        <f t="shared" si="9"/>
        <v>10921</v>
      </c>
      <c r="G37" s="41">
        <f t="shared" si="9"/>
        <v>15982</v>
      </c>
      <c r="H37" s="41">
        <f t="shared" si="9"/>
        <v>18066</v>
      </c>
      <c r="I37" s="41">
        <f t="shared" si="9"/>
        <v>25341</v>
      </c>
      <c r="J37" s="41">
        <f t="shared" si="9"/>
        <v>35198</v>
      </c>
      <c r="K37" s="41">
        <f t="shared" si="9"/>
        <v>33793</v>
      </c>
      <c r="L37" s="41">
        <f t="shared" si="9"/>
        <v>29192</v>
      </c>
      <c r="M37" s="41">
        <f t="shared" si="9"/>
        <v>27440</v>
      </c>
      <c r="N37" s="41">
        <f t="shared" si="9"/>
        <v>24592</v>
      </c>
      <c r="O37" s="41">
        <f t="shared" si="9"/>
        <v>20414</v>
      </c>
      <c r="P37" s="41">
        <f t="shared" si="9"/>
        <v>16337</v>
      </c>
      <c r="Q37" s="41">
        <f t="shared" si="9"/>
        <v>10006</v>
      </c>
      <c r="R37" s="41">
        <f t="shared" si="9"/>
        <v>6204</v>
      </c>
      <c r="S37" s="41">
        <f t="shared" si="9"/>
        <v>4526</v>
      </c>
      <c r="T37" s="41">
        <f t="shared" si="9"/>
        <v>2409</v>
      </c>
      <c r="U37" s="41">
        <f t="shared" si="9"/>
        <v>1281</v>
      </c>
      <c r="V37" s="41">
        <f t="shared" si="9"/>
        <v>98</v>
      </c>
      <c r="W37" s="41">
        <f t="shared" si="6"/>
        <v>308566</v>
      </c>
    </row>
    <row r="38" spans="2:23" ht="11.25" customHeight="1">
      <c r="B38" s="165"/>
      <c r="C38" s="48" t="s">
        <v>32</v>
      </c>
      <c r="D38" s="38">
        <f t="shared" si="9"/>
        <v>158810</v>
      </c>
      <c r="E38" s="38">
        <f t="shared" si="9"/>
        <v>55848</v>
      </c>
      <c r="F38" s="38">
        <f t="shared" si="9"/>
        <v>45216</v>
      </c>
      <c r="G38" s="38">
        <f t="shared" si="9"/>
        <v>63966</v>
      </c>
      <c r="H38" s="38">
        <f t="shared" si="9"/>
        <v>74580</v>
      </c>
      <c r="I38" s="38">
        <f t="shared" si="9"/>
        <v>118872</v>
      </c>
      <c r="J38" s="38">
        <f t="shared" si="9"/>
        <v>166265</v>
      </c>
      <c r="K38" s="38">
        <f t="shared" si="9"/>
        <v>147988</v>
      </c>
      <c r="L38" s="38">
        <f t="shared" si="9"/>
        <v>123018</v>
      </c>
      <c r="M38" s="38">
        <f t="shared" si="9"/>
        <v>120664</v>
      </c>
      <c r="N38" s="38">
        <f t="shared" si="9"/>
        <v>116343</v>
      </c>
      <c r="O38" s="38">
        <f t="shared" si="9"/>
        <v>108044</v>
      </c>
      <c r="P38" s="38">
        <f t="shared" si="9"/>
        <v>91997</v>
      </c>
      <c r="Q38" s="38">
        <f t="shared" si="9"/>
        <v>62740</v>
      </c>
      <c r="R38" s="38">
        <f t="shared" si="9"/>
        <v>43441</v>
      </c>
      <c r="S38" s="38">
        <f t="shared" si="9"/>
        <v>37857</v>
      </c>
      <c r="T38" s="38">
        <f t="shared" si="9"/>
        <v>24212</v>
      </c>
      <c r="U38" s="38">
        <f t="shared" si="9"/>
        <v>19625</v>
      </c>
      <c r="V38" s="38">
        <f t="shared" si="9"/>
        <v>0</v>
      </c>
      <c r="W38" s="38">
        <f t="shared" si="6"/>
        <v>1579486</v>
      </c>
    </row>
    <row r="39" spans="2:23" ht="11.25" customHeight="1">
      <c r="B39" s="165"/>
      <c r="C39" s="48" t="s">
        <v>215</v>
      </c>
      <c r="D39" s="38">
        <f t="shared" si="9"/>
        <v>141257</v>
      </c>
      <c r="E39" s="38">
        <f t="shared" si="9"/>
        <v>165498</v>
      </c>
      <c r="F39" s="38">
        <f t="shared" si="9"/>
        <v>163180</v>
      </c>
      <c r="G39" s="38">
        <f t="shared" si="9"/>
        <v>180502</v>
      </c>
      <c r="H39" s="38">
        <f t="shared" si="9"/>
        <v>148410</v>
      </c>
      <c r="I39" s="38">
        <f t="shared" si="9"/>
        <v>176993</v>
      </c>
      <c r="J39" s="38">
        <f t="shared" si="9"/>
        <v>219132</v>
      </c>
      <c r="K39" s="38">
        <f t="shared" si="9"/>
        <v>236874</v>
      </c>
      <c r="L39" s="38">
        <f t="shared" si="9"/>
        <v>257983</v>
      </c>
      <c r="M39" s="38">
        <f t="shared" si="9"/>
        <v>287929</v>
      </c>
      <c r="N39" s="38">
        <f t="shared" si="9"/>
        <v>329083</v>
      </c>
      <c r="O39" s="38">
        <f t="shared" si="9"/>
        <v>377125</v>
      </c>
      <c r="P39" s="38">
        <f t="shared" si="9"/>
        <v>381665</v>
      </c>
      <c r="Q39" s="38">
        <f t="shared" si="9"/>
        <v>240247</v>
      </c>
      <c r="R39" s="38">
        <f t="shared" si="9"/>
        <v>126979</v>
      </c>
      <c r="S39" s="38">
        <f t="shared" si="9"/>
        <v>84484</v>
      </c>
      <c r="T39" s="38">
        <f t="shared" si="9"/>
        <v>41201</v>
      </c>
      <c r="U39" s="38">
        <f t="shared" si="9"/>
        <v>21289</v>
      </c>
      <c r="V39" s="38">
        <f t="shared" si="9"/>
        <v>0</v>
      </c>
      <c r="W39" s="38">
        <f>SUM(D39:V39)</f>
        <v>3579831</v>
      </c>
    </row>
    <row r="40" spans="2:23" ht="11.25" customHeight="1">
      <c r="B40" s="165"/>
      <c r="C40" s="48" t="s">
        <v>19</v>
      </c>
      <c r="D40" s="38">
        <f t="shared" si="9"/>
        <v>196203</v>
      </c>
      <c r="E40" s="38">
        <f t="shared" si="9"/>
        <v>105500</v>
      </c>
      <c r="F40" s="38">
        <f t="shared" si="9"/>
        <v>94851</v>
      </c>
      <c r="G40" s="38">
        <f t="shared" si="9"/>
        <v>126955</v>
      </c>
      <c r="H40" s="38">
        <f t="shared" si="9"/>
        <v>127598</v>
      </c>
      <c r="I40" s="38">
        <f t="shared" si="9"/>
        <v>146337</v>
      </c>
      <c r="J40" s="38">
        <f t="shared" si="9"/>
        <v>177871</v>
      </c>
      <c r="K40" s="38">
        <f t="shared" si="9"/>
        <v>168953</v>
      </c>
      <c r="L40" s="38">
        <f t="shared" si="9"/>
        <v>177237</v>
      </c>
      <c r="M40" s="38">
        <f t="shared" si="9"/>
        <v>185205</v>
      </c>
      <c r="N40" s="38">
        <f t="shared" si="9"/>
        <v>195013</v>
      </c>
      <c r="O40" s="38">
        <f t="shared" si="9"/>
        <v>180705</v>
      </c>
      <c r="P40" s="38">
        <f t="shared" si="9"/>
        <v>132452</v>
      </c>
      <c r="Q40" s="38">
        <f t="shared" si="9"/>
        <v>88328</v>
      </c>
      <c r="R40" s="38">
        <f t="shared" si="9"/>
        <v>52949</v>
      </c>
      <c r="S40" s="38">
        <f t="shared" si="9"/>
        <v>40463</v>
      </c>
      <c r="T40" s="38">
        <f t="shared" si="9"/>
        <v>25166</v>
      </c>
      <c r="U40" s="38">
        <f t="shared" si="9"/>
        <v>20021</v>
      </c>
      <c r="V40" s="38">
        <f t="shared" si="9"/>
        <v>0</v>
      </c>
      <c r="W40" s="38">
        <f t="shared" si="6"/>
        <v>2241807</v>
      </c>
    </row>
    <row r="41" spans="2:23" ht="11.25" customHeight="1">
      <c r="B41" s="165"/>
      <c r="C41" s="120" t="s">
        <v>17</v>
      </c>
      <c r="D41" s="127">
        <f>SUM(D34:D40)</f>
        <v>3585040</v>
      </c>
      <c r="E41" s="127">
        <f aca="true" t="shared" si="10" ref="E41:W41">SUM(E34:E40)</f>
        <v>2299227</v>
      </c>
      <c r="F41" s="127">
        <f t="shared" si="10"/>
        <v>2011356</v>
      </c>
      <c r="G41" s="127">
        <f t="shared" si="10"/>
        <v>2456444</v>
      </c>
      <c r="H41" s="127">
        <f t="shared" si="10"/>
        <v>2412666</v>
      </c>
      <c r="I41" s="127">
        <f t="shared" si="10"/>
        <v>3279565</v>
      </c>
      <c r="J41" s="127">
        <f t="shared" si="10"/>
        <v>4156259</v>
      </c>
      <c r="K41" s="127">
        <f t="shared" si="10"/>
        <v>4045172</v>
      </c>
      <c r="L41" s="127">
        <f t="shared" si="10"/>
        <v>3946105</v>
      </c>
      <c r="M41" s="127">
        <f t="shared" si="10"/>
        <v>4060374</v>
      </c>
      <c r="N41" s="127">
        <f t="shared" si="10"/>
        <v>3941971</v>
      </c>
      <c r="O41" s="127">
        <f t="shared" si="10"/>
        <v>3506285</v>
      </c>
      <c r="P41" s="127">
        <f t="shared" si="10"/>
        <v>2822427</v>
      </c>
      <c r="Q41" s="127">
        <f t="shared" si="10"/>
        <v>1771125</v>
      </c>
      <c r="R41" s="127">
        <f t="shared" si="10"/>
        <v>1103138</v>
      </c>
      <c r="S41" s="127">
        <f t="shared" si="10"/>
        <v>860980</v>
      </c>
      <c r="T41" s="127">
        <f t="shared" si="10"/>
        <v>495381</v>
      </c>
      <c r="U41" s="127">
        <f t="shared" si="10"/>
        <v>335925</v>
      </c>
      <c r="V41" s="127">
        <f t="shared" si="10"/>
        <v>150</v>
      </c>
      <c r="W41" s="127">
        <f t="shared" si="10"/>
        <v>47089590</v>
      </c>
    </row>
    <row r="42" spans="2:23" ht="11.25" customHeight="1" thickBot="1">
      <c r="B42" s="170"/>
      <c r="C42" s="126"/>
      <c r="D42" s="43">
        <f>+D41/D41</f>
        <v>1</v>
      </c>
      <c r="E42" s="43">
        <f aca="true" t="shared" si="11" ref="E42:W42">+E41/E41</f>
        <v>1</v>
      </c>
      <c r="F42" s="43">
        <f t="shared" si="11"/>
        <v>1</v>
      </c>
      <c r="G42" s="43">
        <f t="shared" si="11"/>
        <v>1</v>
      </c>
      <c r="H42" s="43">
        <f t="shared" si="11"/>
        <v>1</v>
      </c>
      <c r="I42" s="43">
        <f t="shared" si="11"/>
        <v>1</v>
      </c>
      <c r="J42" s="43">
        <f t="shared" si="11"/>
        <v>1</v>
      </c>
      <c r="K42" s="43">
        <f t="shared" si="11"/>
        <v>1</v>
      </c>
      <c r="L42" s="43">
        <f t="shared" si="11"/>
        <v>1</v>
      </c>
      <c r="M42" s="43">
        <f t="shared" si="11"/>
        <v>1</v>
      </c>
      <c r="N42" s="43">
        <f t="shared" si="11"/>
        <v>1</v>
      </c>
      <c r="O42" s="43">
        <f t="shared" si="11"/>
        <v>1</v>
      </c>
      <c r="P42" s="43">
        <f t="shared" si="11"/>
        <v>1</v>
      </c>
      <c r="Q42" s="43">
        <f t="shared" si="11"/>
        <v>1</v>
      </c>
      <c r="R42" s="43">
        <f t="shared" si="11"/>
        <v>1</v>
      </c>
      <c r="S42" s="43">
        <f t="shared" si="11"/>
        <v>1</v>
      </c>
      <c r="T42" s="43">
        <f t="shared" si="11"/>
        <v>1</v>
      </c>
      <c r="U42" s="43">
        <f t="shared" si="11"/>
        <v>1</v>
      </c>
      <c r="V42" s="43">
        <f t="shared" si="11"/>
        <v>1</v>
      </c>
      <c r="W42" s="43">
        <f t="shared" si="11"/>
        <v>1</v>
      </c>
    </row>
    <row r="43" ht="11.25" customHeight="1">
      <c r="B43" s="8" t="str">
        <f>+'[1]Prestaciones_por_tipo'!A68</f>
        <v>Fuente: Superintendencia de Isapres, Archivo Maestro de Prestaciones.</v>
      </c>
    </row>
    <row r="44" ht="11.25" customHeight="1">
      <c r="B44" s="56" t="s">
        <v>153</v>
      </c>
    </row>
  </sheetData>
  <mergeCells count="12">
    <mergeCell ref="B1:W1"/>
    <mergeCell ref="B2:W2"/>
    <mergeCell ref="B3:W3"/>
    <mergeCell ref="B5:B6"/>
    <mergeCell ref="C5:C6"/>
    <mergeCell ref="V5:V6"/>
    <mergeCell ref="W5:W6"/>
    <mergeCell ref="D5:U5"/>
    <mergeCell ref="B34:B42"/>
    <mergeCell ref="B7:B15"/>
    <mergeCell ref="B25:B33"/>
    <mergeCell ref="B16:B2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showGridLines="0" zoomScale="75" zoomScaleNormal="75" workbookViewId="0" topLeftCell="A112">
      <selection activeCell="J21" sqref="J21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3" width="11.59765625" style="2" customWidth="1"/>
    <col min="4" max="4" width="6.19921875" style="1" bestFit="1" customWidth="1"/>
    <col min="5" max="5" width="6.296875" style="1" customWidth="1"/>
    <col min="6" max="8" width="6.19921875" style="1" bestFit="1" customWidth="1"/>
    <col min="9" max="9" width="6.296875" style="2" bestFit="1" customWidth="1"/>
    <col min="10" max="10" width="6.3984375" style="2" bestFit="1" customWidth="1"/>
    <col min="11" max="11" width="6.296875" style="2" bestFit="1" customWidth="1"/>
    <col min="12" max="13" width="6.3984375" style="2" bestFit="1" customWidth="1"/>
    <col min="14" max="14" width="6.796875" style="2" bestFit="1" customWidth="1"/>
    <col min="15" max="15" width="6.69921875" style="2" customWidth="1"/>
    <col min="16" max="16" width="6.296875" style="2" bestFit="1" customWidth="1"/>
    <col min="17" max="18" width="5.796875" style="2" bestFit="1" customWidth="1"/>
    <col min="19" max="19" width="5.59765625" style="2" bestFit="1" customWidth="1"/>
    <col min="20" max="21" width="5.3984375" style="2" bestFit="1" customWidth="1"/>
    <col min="22" max="22" width="5.796875" style="2" bestFit="1" customWidth="1"/>
    <col min="23" max="23" width="7.19921875" style="2" bestFit="1" customWidth="1"/>
    <col min="24" max="16384" width="11.59765625" style="2" customWidth="1"/>
  </cols>
  <sheetData>
    <row r="1" spans="1:23" ht="11.25">
      <c r="A1" s="148" t="s">
        <v>177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ht="11.25">
      <c r="A2" s="174" t="s">
        <v>149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ht="12" thickBot="1"/>
    <row r="5" spans="1:23" ht="11.25">
      <c r="A5" s="162" t="s">
        <v>15</v>
      </c>
      <c r="B5" s="162" t="s">
        <v>95</v>
      </c>
      <c r="C5" s="162" t="s">
        <v>96</v>
      </c>
      <c r="D5" s="183" t="s">
        <v>16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62" t="s">
        <v>194</v>
      </c>
      <c r="W5" s="162" t="s">
        <v>0</v>
      </c>
    </row>
    <row r="6" spans="1:23" ht="11.25">
      <c r="A6" s="184"/>
      <c r="B6" s="184"/>
      <c r="C6" s="163"/>
      <c r="D6" s="70" t="s">
        <v>88</v>
      </c>
      <c r="E6" s="70" t="s">
        <v>89</v>
      </c>
      <c r="F6" s="70" t="s">
        <v>90</v>
      </c>
      <c r="G6" s="70" t="s">
        <v>14</v>
      </c>
      <c r="H6" s="70" t="s">
        <v>3</v>
      </c>
      <c r="I6" s="70" t="s">
        <v>4</v>
      </c>
      <c r="J6" s="70" t="s">
        <v>5</v>
      </c>
      <c r="K6" s="70" t="s">
        <v>6</v>
      </c>
      <c r="L6" s="70" t="s">
        <v>7</v>
      </c>
      <c r="M6" s="70" t="s">
        <v>8</v>
      </c>
      <c r="N6" s="70" t="s">
        <v>9</v>
      </c>
      <c r="O6" s="70" t="s">
        <v>10</v>
      </c>
      <c r="P6" s="70" t="s">
        <v>11</v>
      </c>
      <c r="Q6" s="70" t="s">
        <v>116</v>
      </c>
      <c r="R6" s="70" t="s">
        <v>117</v>
      </c>
      <c r="S6" s="70" t="s">
        <v>118</v>
      </c>
      <c r="T6" s="70" t="s">
        <v>119</v>
      </c>
      <c r="U6" s="70" t="s">
        <v>120</v>
      </c>
      <c r="V6" s="163"/>
      <c r="W6" s="163"/>
    </row>
    <row r="7" spans="1:23" ht="11.25">
      <c r="A7" s="179" t="s">
        <v>2</v>
      </c>
      <c r="B7" s="164" t="s">
        <v>33</v>
      </c>
      <c r="C7" s="48" t="s">
        <v>37</v>
      </c>
      <c r="D7" s="4">
        <f>+'[1]CORREGIDO EDAD SEX'!F66</f>
        <v>708579</v>
      </c>
      <c r="E7" s="4">
        <f>+'[1]CORREGIDO EDAD SEX'!I66</f>
        <v>436393</v>
      </c>
      <c r="F7" s="4">
        <f>+'[1]CORREGIDO EDAD SEX'!L66</f>
        <v>304054</v>
      </c>
      <c r="G7" s="4">
        <f>+'[1]CORREGIDO EDAD SEX'!O66</f>
        <v>253556</v>
      </c>
      <c r="H7" s="4">
        <f>+'[1]CORREGIDO EDAD SEX'!R66</f>
        <v>217352</v>
      </c>
      <c r="I7" s="5">
        <f>+'[1]CORREGIDO EDAD SEX'!U66</f>
        <v>269871</v>
      </c>
      <c r="J7" s="5">
        <f>+'[1]CORREGIDO EDAD SEX'!X66</f>
        <v>322906</v>
      </c>
      <c r="K7" s="5">
        <f>+'[1]CORREGIDO EDAD SEX'!AA66</f>
        <v>322043</v>
      </c>
      <c r="L7" s="5">
        <f>+'[1]CORREGIDO EDAD SEX'!AD66</f>
        <v>307433</v>
      </c>
      <c r="M7" s="5">
        <f>+'[1]CORREGIDO EDAD SEX'!AG66</f>
        <v>289021</v>
      </c>
      <c r="N7" s="5">
        <f>+'[1]CORREGIDO EDAD SEX'!AJ66</f>
        <v>247461</v>
      </c>
      <c r="O7" s="5">
        <f>+'[1]CORREGIDO EDAD SEX'!AM66</f>
        <v>212745</v>
      </c>
      <c r="P7" s="5">
        <f>+'[1]CORREGIDO EDAD SEX'!AP66</f>
        <v>165709</v>
      </c>
      <c r="Q7" s="5">
        <f>+'[1]CORREGIDO EDAD SEX'!AS66</f>
        <v>99780</v>
      </c>
      <c r="R7" s="5">
        <f>+'[1]CORREGIDO EDAD SEX'!AV66</f>
        <v>59951</v>
      </c>
      <c r="S7" s="5">
        <f>+'[1]CORREGIDO EDAD SEX'!AY66</f>
        <v>46548</v>
      </c>
      <c r="T7" s="5">
        <f>+'[1]CORREGIDO EDAD SEX'!BB66</f>
        <v>23928</v>
      </c>
      <c r="U7" s="5">
        <f>+'[1]CORREGIDO EDAD SEX'!BE66</f>
        <v>11447</v>
      </c>
      <c r="V7" s="5">
        <f>+'[1]CORREGIDO EDAD SEX'!BH66</f>
        <v>0</v>
      </c>
      <c r="W7" s="5">
        <f>SUM(D7:V7)</f>
        <v>4298777</v>
      </c>
    </row>
    <row r="8" spans="1:23" ht="11.25" customHeight="1">
      <c r="A8" s="180"/>
      <c r="B8" s="172"/>
      <c r="C8" s="48" t="s">
        <v>38</v>
      </c>
      <c r="D8" s="4">
        <f>+'[1]CORREGIDO EDAD SEX'!F67</f>
        <v>5791</v>
      </c>
      <c r="E8" s="4">
        <f>+'[1]CORREGIDO EDAD SEX'!I67</f>
        <v>4450</v>
      </c>
      <c r="F8" s="4">
        <f>+'[1]CORREGIDO EDAD SEX'!L67</f>
        <v>3219</v>
      </c>
      <c r="G8" s="4">
        <f>+'[1]CORREGIDO EDAD SEX'!O67</f>
        <v>2305</v>
      </c>
      <c r="H8" s="4">
        <f>+'[1]CORREGIDO EDAD SEX'!R67</f>
        <v>1567</v>
      </c>
      <c r="I8" s="5">
        <f>+'[1]CORREGIDO EDAD SEX'!U67</f>
        <v>2105</v>
      </c>
      <c r="J8" s="5">
        <f>+'[1]CORREGIDO EDAD SEX'!X67</f>
        <v>4082</v>
      </c>
      <c r="K8" s="5">
        <f>+'[1]CORREGIDO EDAD SEX'!AA67</f>
        <v>5273</v>
      </c>
      <c r="L8" s="5">
        <f>+'[1]CORREGIDO EDAD SEX'!AD67</f>
        <v>5049</v>
      </c>
      <c r="M8" s="5">
        <f>+'[1]CORREGIDO EDAD SEX'!AG67</f>
        <v>4324</v>
      </c>
      <c r="N8" s="5">
        <f>+'[1]CORREGIDO EDAD SEX'!AJ67</f>
        <v>3395</v>
      </c>
      <c r="O8" s="5">
        <f>+'[1]CORREGIDO EDAD SEX'!AM67</f>
        <v>2895</v>
      </c>
      <c r="P8" s="5">
        <f>+'[1]CORREGIDO EDAD SEX'!AP67</f>
        <v>2228</v>
      </c>
      <c r="Q8" s="5">
        <f>+'[1]CORREGIDO EDAD SEX'!AS67</f>
        <v>1237</v>
      </c>
      <c r="R8" s="5">
        <f>+'[1]CORREGIDO EDAD SEX'!AV67</f>
        <v>875</v>
      </c>
      <c r="S8" s="5">
        <f>+'[1]CORREGIDO EDAD SEX'!AY67</f>
        <v>899</v>
      </c>
      <c r="T8" s="5">
        <f>+'[1]CORREGIDO EDAD SEX'!BB67</f>
        <v>1038</v>
      </c>
      <c r="U8" s="5">
        <f>+'[1]CORREGIDO EDAD SEX'!BE67</f>
        <v>1253</v>
      </c>
      <c r="V8" s="5">
        <f>+'[1]CORREGIDO EDAD SEX'!BH67</f>
        <v>0</v>
      </c>
      <c r="W8" s="5">
        <f>SUM(D8:V8)</f>
        <v>51985</v>
      </c>
    </row>
    <row r="9" spans="1:23" ht="11.25" customHeight="1">
      <c r="A9" s="180"/>
      <c r="B9" s="172"/>
      <c r="C9" s="48" t="s">
        <v>39</v>
      </c>
      <c r="D9" s="4">
        <f>+'[1]CORREGIDO EDAD SEX'!F68</f>
        <v>53370</v>
      </c>
      <c r="E9" s="4">
        <f>+'[1]CORREGIDO EDAD SEX'!I68</f>
        <v>8665</v>
      </c>
      <c r="F9" s="4">
        <f>+'[1]CORREGIDO EDAD SEX'!L68</f>
        <v>5586</v>
      </c>
      <c r="G9" s="4">
        <f>+'[1]CORREGIDO EDAD SEX'!O68</f>
        <v>6134</v>
      </c>
      <c r="H9" s="4">
        <f>+'[1]CORREGIDO EDAD SEX'!R68</f>
        <v>6792</v>
      </c>
      <c r="I9" s="5">
        <f>+'[1]CORREGIDO EDAD SEX'!U68</f>
        <v>7652</v>
      </c>
      <c r="J9" s="5">
        <f>+'[1]CORREGIDO EDAD SEX'!X68</f>
        <v>9682</v>
      </c>
      <c r="K9" s="5">
        <f>+'[1]CORREGIDO EDAD SEX'!AA68</f>
        <v>11337</v>
      </c>
      <c r="L9" s="5">
        <f>+'[1]CORREGIDO EDAD SEX'!AD68</f>
        <v>12265</v>
      </c>
      <c r="M9" s="5">
        <f>+'[1]CORREGIDO EDAD SEX'!AG68</f>
        <v>15173</v>
      </c>
      <c r="N9" s="5">
        <f>+'[1]CORREGIDO EDAD SEX'!AJ68</f>
        <v>14631</v>
      </c>
      <c r="O9" s="5">
        <f>+'[1]CORREGIDO EDAD SEX'!AM68</f>
        <v>18039</v>
      </c>
      <c r="P9" s="5">
        <f>+'[1]CORREGIDO EDAD SEX'!AP68</f>
        <v>16998</v>
      </c>
      <c r="Q9" s="5">
        <f>+'[1]CORREGIDO EDAD SEX'!AS68</f>
        <v>13749</v>
      </c>
      <c r="R9" s="5">
        <f>+'[1]CORREGIDO EDAD SEX'!AV68</f>
        <v>10068</v>
      </c>
      <c r="S9" s="5">
        <f>+'[1]CORREGIDO EDAD SEX'!AY68</f>
        <v>10928</v>
      </c>
      <c r="T9" s="5">
        <f>+'[1]CORREGIDO EDAD SEX'!BB68</f>
        <v>6696</v>
      </c>
      <c r="U9" s="5">
        <f>+'[1]CORREGIDO EDAD SEX'!BE68</f>
        <v>5348</v>
      </c>
      <c r="V9" s="5">
        <f>+'[1]CORREGIDO EDAD SEX'!BH68</f>
        <v>0</v>
      </c>
      <c r="W9" s="5">
        <f>SUM(D9:V9)</f>
        <v>233113</v>
      </c>
    </row>
    <row r="10" spans="1:23" ht="11.25" customHeight="1">
      <c r="A10" s="180"/>
      <c r="B10" s="175"/>
      <c r="C10" s="120" t="s">
        <v>17</v>
      </c>
      <c r="D10" s="117">
        <f>SUM(D7:D9)</f>
        <v>767740</v>
      </c>
      <c r="E10" s="117">
        <f aca="true" t="shared" si="0" ref="E10:W10">SUM(E7:E9)</f>
        <v>449508</v>
      </c>
      <c r="F10" s="117">
        <f t="shared" si="0"/>
        <v>312859</v>
      </c>
      <c r="G10" s="117">
        <f t="shared" si="0"/>
        <v>261995</v>
      </c>
      <c r="H10" s="117">
        <f t="shared" si="0"/>
        <v>225711</v>
      </c>
      <c r="I10" s="117">
        <f t="shared" si="0"/>
        <v>279628</v>
      </c>
      <c r="J10" s="117">
        <f t="shared" si="0"/>
        <v>336670</v>
      </c>
      <c r="K10" s="117">
        <f t="shared" si="0"/>
        <v>338653</v>
      </c>
      <c r="L10" s="117">
        <f t="shared" si="0"/>
        <v>324747</v>
      </c>
      <c r="M10" s="117">
        <f t="shared" si="0"/>
        <v>308518</v>
      </c>
      <c r="N10" s="117">
        <f t="shared" si="0"/>
        <v>265487</v>
      </c>
      <c r="O10" s="117">
        <f t="shared" si="0"/>
        <v>233679</v>
      </c>
      <c r="P10" s="117">
        <f t="shared" si="0"/>
        <v>184935</v>
      </c>
      <c r="Q10" s="117">
        <f t="shared" si="0"/>
        <v>114766</v>
      </c>
      <c r="R10" s="117">
        <f t="shared" si="0"/>
        <v>70894</v>
      </c>
      <c r="S10" s="117">
        <f t="shared" si="0"/>
        <v>58375</v>
      </c>
      <c r="T10" s="117">
        <f t="shared" si="0"/>
        <v>31662</v>
      </c>
      <c r="U10" s="117">
        <f t="shared" si="0"/>
        <v>18048</v>
      </c>
      <c r="V10" s="117">
        <f t="shared" si="0"/>
        <v>0</v>
      </c>
      <c r="W10" s="117">
        <f t="shared" si="0"/>
        <v>4583875</v>
      </c>
    </row>
    <row r="11" spans="1:23" ht="11.25">
      <c r="A11" s="180"/>
      <c r="B11" s="164" t="s">
        <v>34</v>
      </c>
      <c r="C11" s="48" t="s">
        <v>40</v>
      </c>
      <c r="D11" s="4">
        <f>+'[1]CORREGIDO EDAD SEX'!F70</f>
        <v>440666</v>
      </c>
      <c r="E11" s="4">
        <f>+'[1]CORREGIDO EDAD SEX'!I70</f>
        <v>274983</v>
      </c>
      <c r="F11" s="4">
        <f>+'[1]CORREGIDO EDAD SEX'!L70</f>
        <v>232102</v>
      </c>
      <c r="G11" s="4">
        <f>+'[1]CORREGIDO EDAD SEX'!O70</f>
        <v>275824</v>
      </c>
      <c r="H11" s="4">
        <f>+'[1]CORREGIDO EDAD SEX'!R70</f>
        <v>240975</v>
      </c>
      <c r="I11" s="4">
        <f>+'[1]CORREGIDO EDAD SEX'!U70</f>
        <v>292328</v>
      </c>
      <c r="J11" s="4">
        <f>+'[1]CORREGIDO EDAD SEX'!X70</f>
        <v>361086</v>
      </c>
      <c r="K11" s="4">
        <f>+'[1]CORREGIDO EDAD SEX'!AA70</f>
        <v>391240</v>
      </c>
      <c r="L11" s="4">
        <f>+'[1]CORREGIDO EDAD SEX'!AD70</f>
        <v>455165</v>
      </c>
      <c r="M11" s="4">
        <f>+'[1]CORREGIDO EDAD SEX'!AG70</f>
        <v>503153</v>
      </c>
      <c r="N11" s="4">
        <f>+'[1]CORREGIDO EDAD SEX'!AJ70</f>
        <v>517601</v>
      </c>
      <c r="O11" s="4">
        <f>+'[1]CORREGIDO EDAD SEX'!AM70</f>
        <v>522326</v>
      </c>
      <c r="P11" s="4">
        <f>+'[1]CORREGIDO EDAD SEX'!AP70</f>
        <v>459101</v>
      </c>
      <c r="Q11" s="4">
        <f>+'[1]CORREGIDO EDAD SEX'!AS70</f>
        <v>310380</v>
      </c>
      <c r="R11" s="4">
        <f>+'[1]CORREGIDO EDAD SEX'!AV70</f>
        <v>196185</v>
      </c>
      <c r="S11" s="4">
        <f>+'[1]CORREGIDO EDAD SEX'!AY70</f>
        <v>165014</v>
      </c>
      <c r="T11" s="4">
        <f>+'[1]CORREGIDO EDAD SEX'!BB70</f>
        <v>89036</v>
      </c>
      <c r="U11" s="4">
        <f>+'[1]CORREGIDO EDAD SEX'!BE70</f>
        <v>57685</v>
      </c>
      <c r="V11" s="4">
        <f>+'[1]CORREGIDO EDAD SEX'!BH70</f>
        <v>0</v>
      </c>
      <c r="W11" s="4">
        <f>SUM(D11:V11)</f>
        <v>5784850</v>
      </c>
    </row>
    <row r="12" spans="1:23" ht="11.25">
      <c r="A12" s="180"/>
      <c r="B12" s="165"/>
      <c r="C12" s="48" t="s">
        <v>41</v>
      </c>
      <c r="D12" s="4">
        <f>+'[1]CORREGIDO EDAD SEX'!F71</f>
        <v>112831</v>
      </c>
      <c r="E12" s="4">
        <f>+'[1]CORREGIDO EDAD SEX'!I71</f>
        <v>75738</v>
      </c>
      <c r="F12" s="4">
        <f>+'[1]CORREGIDO EDAD SEX'!L71</f>
        <v>79431</v>
      </c>
      <c r="G12" s="4">
        <f>+'[1]CORREGIDO EDAD SEX'!O71</f>
        <v>73054</v>
      </c>
      <c r="H12" s="4">
        <f>+'[1]CORREGIDO EDAD SEX'!R71</f>
        <v>57110</v>
      </c>
      <c r="I12" s="4">
        <f>+'[1]CORREGIDO EDAD SEX'!U71</f>
        <v>69171</v>
      </c>
      <c r="J12" s="4">
        <f>+'[1]CORREGIDO EDAD SEX'!X71</f>
        <v>82534</v>
      </c>
      <c r="K12" s="4">
        <f>+'[1]CORREGIDO EDAD SEX'!AA71</f>
        <v>85378</v>
      </c>
      <c r="L12" s="4">
        <f>+'[1]CORREGIDO EDAD SEX'!AD71</f>
        <v>86344</v>
      </c>
      <c r="M12" s="4">
        <f>+'[1]CORREGIDO EDAD SEX'!AG71</f>
        <v>83493</v>
      </c>
      <c r="N12" s="4">
        <f>+'[1]CORREGIDO EDAD SEX'!AJ71</f>
        <v>77340</v>
      </c>
      <c r="O12" s="4">
        <f>+'[1]CORREGIDO EDAD SEX'!AM71</f>
        <v>71419</v>
      </c>
      <c r="P12" s="4">
        <f>+'[1]CORREGIDO EDAD SEX'!AP71</f>
        <v>58370</v>
      </c>
      <c r="Q12" s="4">
        <f>+'[1]CORREGIDO EDAD SEX'!AS71</f>
        <v>36859</v>
      </c>
      <c r="R12" s="4">
        <f>+'[1]CORREGIDO EDAD SEX'!AV71</f>
        <v>22665</v>
      </c>
      <c r="S12" s="4">
        <f>+'[1]CORREGIDO EDAD SEX'!AY71</f>
        <v>18871</v>
      </c>
      <c r="T12" s="4">
        <f>+'[1]CORREGIDO EDAD SEX'!BB71</f>
        <v>9719</v>
      </c>
      <c r="U12" s="4">
        <f>+'[1]CORREGIDO EDAD SEX'!BE71</f>
        <v>5840</v>
      </c>
      <c r="V12" s="4">
        <f>+'[1]CORREGIDO EDAD SEX'!BH71</f>
        <v>0</v>
      </c>
      <c r="W12" s="4">
        <f>SUM(D12:V12)</f>
        <v>1106167</v>
      </c>
    </row>
    <row r="13" spans="1:23" ht="11.25">
      <c r="A13" s="180"/>
      <c r="B13" s="165"/>
      <c r="C13" s="48" t="s">
        <v>42</v>
      </c>
      <c r="D13" s="4">
        <f>+'[1]CORREGIDO EDAD SEX'!F72</f>
        <v>1518</v>
      </c>
      <c r="E13" s="4">
        <f>+'[1]CORREGIDO EDAD SEX'!I72</f>
        <v>2823</v>
      </c>
      <c r="F13" s="4">
        <f>+'[1]CORREGIDO EDAD SEX'!L72</f>
        <v>3352</v>
      </c>
      <c r="G13" s="4">
        <f>+'[1]CORREGIDO EDAD SEX'!O72</f>
        <v>4568</v>
      </c>
      <c r="H13" s="4">
        <f>+'[1]CORREGIDO EDAD SEX'!R72</f>
        <v>4255</v>
      </c>
      <c r="I13" s="4">
        <f>+'[1]CORREGIDO EDAD SEX'!U72</f>
        <v>5701</v>
      </c>
      <c r="J13" s="4">
        <f>+'[1]CORREGIDO EDAD SEX'!X72</f>
        <v>7449</v>
      </c>
      <c r="K13" s="4">
        <f>+'[1]CORREGIDO EDAD SEX'!AA72</f>
        <v>8323</v>
      </c>
      <c r="L13" s="4">
        <f>+'[1]CORREGIDO EDAD SEX'!AD72</f>
        <v>8912</v>
      </c>
      <c r="M13" s="4">
        <f>+'[1]CORREGIDO EDAD SEX'!AG72</f>
        <v>10148</v>
      </c>
      <c r="N13" s="4">
        <f>+'[1]CORREGIDO EDAD SEX'!AJ72</f>
        <v>10830</v>
      </c>
      <c r="O13" s="4">
        <f>+'[1]CORREGIDO EDAD SEX'!AM72</f>
        <v>11386</v>
      </c>
      <c r="P13" s="4">
        <f>+'[1]CORREGIDO EDAD SEX'!AP72</f>
        <v>10800</v>
      </c>
      <c r="Q13" s="4">
        <f>+'[1]CORREGIDO EDAD SEX'!AS72</f>
        <v>7671</v>
      </c>
      <c r="R13" s="4">
        <f>+'[1]CORREGIDO EDAD SEX'!AV72</f>
        <v>4573</v>
      </c>
      <c r="S13" s="4">
        <f>+'[1]CORREGIDO EDAD SEX'!AY72</f>
        <v>3378</v>
      </c>
      <c r="T13" s="4">
        <f>+'[1]CORREGIDO EDAD SEX'!BB72</f>
        <v>1508</v>
      </c>
      <c r="U13" s="4">
        <f>+'[1]CORREGIDO EDAD SEX'!BE72</f>
        <v>583</v>
      </c>
      <c r="V13" s="4">
        <f>+'[1]CORREGIDO EDAD SEX'!BH72</f>
        <v>0</v>
      </c>
      <c r="W13" s="4">
        <f>SUM(D13:V13)</f>
        <v>107778</v>
      </c>
    </row>
    <row r="14" spans="1:23" ht="11.25">
      <c r="A14" s="180"/>
      <c r="B14" s="166"/>
      <c r="C14" s="120" t="s">
        <v>17</v>
      </c>
      <c r="D14" s="117">
        <f>SUM(D11:D13)</f>
        <v>555015</v>
      </c>
      <c r="E14" s="117">
        <f aca="true" t="shared" si="1" ref="E14:W14">SUM(E11:E13)</f>
        <v>353544</v>
      </c>
      <c r="F14" s="117">
        <f t="shared" si="1"/>
        <v>314885</v>
      </c>
      <c r="G14" s="117">
        <f t="shared" si="1"/>
        <v>353446</v>
      </c>
      <c r="H14" s="117">
        <f t="shared" si="1"/>
        <v>302340</v>
      </c>
      <c r="I14" s="117">
        <f t="shared" si="1"/>
        <v>367200</v>
      </c>
      <c r="J14" s="117">
        <f t="shared" si="1"/>
        <v>451069</v>
      </c>
      <c r="K14" s="117">
        <f t="shared" si="1"/>
        <v>484941</v>
      </c>
      <c r="L14" s="117">
        <f t="shared" si="1"/>
        <v>550421</v>
      </c>
      <c r="M14" s="117">
        <f t="shared" si="1"/>
        <v>596794</v>
      </c>
      <c r="N14" s="117">
        <f t="shared" si="1"/>
        <v>605771</v>
      </c>
      <c r="O14" s="117">
        <f t="shared" si="1"/>
        <v>605131</v>
      </c>
      <c r="P14" s="117">
        <f t="shared" si="1"/>
        <v>528271</v>
      </c>
      <c r="Q14" s="117">
        <f t="shared" si="1"/>
        <v>354910</v>
      </c>
      <c r="R14" s="117">
        <f t="shared" si="1"/>
        <v>223423</v>
      </c>
      <c r="S14" s="117">
        <f t="shared" si="1"/>
        <v>187263</v>
      </c>
      <c r="T14" s="117">
        <f t="shared" si="1"/>
        <v>100263</v>
      </c>
      <c r="U14" s="117">
        <f t="shared" si="1"/>
        <v>64108</v>
      </c>
      <c r="V14" s="117">
        <f t="shared" si="1"/>
        <v>0</v>
      </c>
      <c r="W14" s="117">
        <f t="shared" si="1"/>
        <v>6998795</v>
      </c>
    </row>
    <row r="15" spans="1:23" ht="11.25">
      <c r="A15" s="180"/>
      <c r="B15" s="164" t="s">
        <v>79</v>
      </c>
      <c r="C15" s="48" t="s">
        <v>43</v>
      </c>
      <c r="D15" s="4">
        <f>+'[1]CORREGIDO EDAD SEX'!F74</f>
        <v>812</v>
      </c>
      <c r="E15" s="4">
        <f>+'[1]CORREGIDO EDAD SEX'!I74</f>
        <v>471</v>
      </c>
      <c r="F15" s="4">
        <f>+'[1]CORREGIDO EDAD SEX'!L74</f>
        <v>395</v>
      </c>
      <c r="G15" s="4">
        <f>+'[1]CORREGIDO EDAD SEX'!O74</f>
        <v>477</v>
      </c>
      <c r="H15" s="4">
        <f>+'[1]CORREGIDO EDAD SEX'!R74</f>
        <v>369</v>
      </c>
      <c r="I15" s="4">
        <f>+'[1]CORREGIDO EDAD SEX'!U74</f>
        <v>408</v>
      </c>
      <c r="J15" s="4">
        <f>+'[1]CORREGIDO EDAD SEX'!X74</f>
        <v>540</v>
      </c>
      <c r="K15" s="4">
        <f>+'[1]CORREGIDO EDAD SEX'!AA74</f>
        <v>675</v>
      </c>
      <c r="L15" s="4">
        <f>+'[1]CORREGIDO EDAD SEX'!AD74</f>
        <v>817</v>
      </c>
      <c r="M15" s="4">
        <f>+'[1]CORREGIDO EDAD SEX'!AG74</f>
        <v>1043</v>
      </c>
      <c r="N15" s="4">
        <f>+'[1]CORREGIDO EDAD SEX'!AJ74</f>
        <v>1210</v>
      </c>
      <c r="O15" s="4">
        <f>+'[1]CORREGIDO EDAD SEX'!AM74</f>
        <v>1406</v>
      </c>
      <c r="P15" s="4">
        <f>+'[1]CORREGIDO EDAD SEX'!AP74</f>
        <v>1544</v>
      </c>
      <c r="Q15" s="4">
        <f>+'[1]CORREGIDO EDAD SEX'!AS74</f>
        <v>1206</v>
      </c>
      <c r="R15" s="4">
        <f>+'[1]CORREGIDO EDAD SEX'!AV74</f>
        <v>838</v>
      </c>
      <c r="S15" s="4">
        <f>+'[1]CORREGIDO EDAD SEX'!AY74</f>
        <v>667</v>
      </c>
      <c r="T15" s="4">
        <f>+'[1]CORREGIDO EDAD SEX'!BB74</f>
        <v>366</v>
      </c>
      <c r="U15" s="4">
        <f>+'[1]CORREGIDO EDAD SEX'!BE74</f>
        <v>133</v>
      </c>
      <c r="V15" s="4">
        <f>+'[1]CORREGIDO EDAD SEX'!BH74</f>
        <v>0</v>
      </c>
      <c r="W15" s="4">
        <f aca="true" t="shared" si="2" ref="W15:W29">SUM(D15:V15)</f>
        <v>13377</v>
      </c>
    </row>
    <row r="16" spans="1:23" ht="11.25">
      <c r="A16" s="180"/>
      <c r="B16" s="165"/>
      <c r="C16" s="48" t="s">
        <v>44</v>
      </c>
      <c r="D16" s="4">
        <f>+'[1]CORREGIDO EDAD SEX'!F75</f>
        <v>229785</v>
      </c>
      <c r="E16" s="4">
        <f>+'[1]CORREGIDO EDAD SEX'!I75</f>
        <v>97806</v>
      </c>
      <c r="F16" s="4">
        <f>+'[1]CORREGIDO EDAD SEX'!L75</f>
        <v>101688</v>
      </c>
      <c r="G16" s="4">
        <f>+'[1]CORREGIDO EDAD SEX'!O75</f>
        <v>170384</v>
      </c>
      <c r="H16" s="4">
        <f>+'[1]CORREGIDO EDAD SEX'!R75</f>
        <v>167084</v>
      </c>
      <c r="I16" s="4">
        <f>+'[1]CORREGIDO EDAD SEX'!U75</f>
        <v>240410</v>
      </c>
      <c r="J16" s="4">
        <f>+'[1]CORREGIDO EDAD SEX'!X75</f>
        <v>312336</v>
      </c>
      <c r="K16" s="4">
        <f>+'[1]CORREGIDO EDAD SEX'!AA75</f>
        <v>338109</v>
      </c>
      <c r="L16" s="4">
        <f>+'[1]CORREGIDO EDAD SEX'!AD75</f>
        <v>337722</v>
      </c>
      <c r="M16" s="4">
        <f>+'[1]CORREGIDO EDAD SEX'!AG75</f>
        <v>325339</v>
      </c>
      <c r="N16" s="4">
        <f>+'[1]CORREGIDO EDAD SEX'!AJ75</f>
        <v>279897</v>
      </c>
      <c r="O16" s="4">
        <f>+'[1]CORREGIDO EDAD SEX'!AM75</f>
        <v>242501</v>
      </c>
      <c r="P16" s="4">
        <f>+'[1]CORREGIDO EDAD SEX'!AP75</f>
        <v>185591</v>
      </c>
      <c r="Q16" s="4">
        <f>+'[1]CORREGIDO EDAD SEX'!AS75</f>
        <v>117473</v>
      </c>
      <c r="R16" s="4">
        <f>+'[1]CORREGIDO EDAD SEX'!AV75</f>
        <v>79361</v>
      </c>
      <c r="S16" s="4">
        <f>+'[1]CORREGIDO EDAD SEX'!AY75</f>
        <v>74558</v>
      </c>
      <c r="T16" s="4">
        <f>+'[1]CORREGIDO EDAD SEX'!BB75</f>
        <v>52417</v>
      </c>
      <c r="U16" s="4">
        <f>+'[1]CORREGIDO EDAD SEX'!BE75</f>
        <v>33128</v>
      </c>
      <c r="V16" s="4">
        <f>+'[1]CORREGIDO EDAD SEX'!BH75</f>
        <v>0</v>
      </c>
      <c r="W16" s="4">
        <f t="shared" si="2"/>
        <v>3385589</v>
      </c>
    </row>
    <row r="17" spans="1:23" ht="11.25">
      <c r="A17" s="180"/>
      <c r="B17" s="165"/>
      <c r="C17" s="48" t="s">
        <v>45</v>
      </c>
      <c r="D17" s="4">
        <f>+'[1]CORREGIDO EDAD SEX'!F76</f>
        <v>3892</v>
      </c>
      <c r="E17" s="4">
        <f>+'[1]CORREGIDO EDAD SEX'!I76</f>
        <v>3372</v>
      </c>
      <c r="F17" s="4">
        <f>+'[1]CORREGIDO EDAD SEX'!L76</f>
        <v>1370</v>
      </c>
      <c r="G17" s="4">
        <f>+'[1]CORREGIDO EDAD SEX'!O76</f>
        <v>2281</v>
      </c>
      <c r="H17" s="4">
        <f>+'[1]CORREGIDO EDAD SEX'!R76</f>
        <v>2571</v>
      </c>
      <c r="I17" s="4">
        <f>+'[1]CORREGIDO EDAD SEX'!U76</f>
        <v>2146</v>
      </c>
      <c r="J17" s="4">
        <f>+'[1]CORREGIDO EDAD SEX'!X76</f>
        <v>2224</v>
      </c>
      <c r="K17" s="4">
        <f>+'[1]CORREGIDO EDAD SEX'!AA76</f>
        <v>2268</v>
      </c>
      <c r="L17" s="4">
        <f>+'[1]CORREGIDO EDAD SEX'!AD76</f>
        <v>2985</v>
      </c>
      <c r="M17" s="4">
        <f>+'[1]CORREGIDO EDAD SEX'!AG76</f>
        <v>4117</v>
      </c>
      <c r="N17" s="4">
        <f>+'[1]CORREGIDO EDAD SEX'!AJ76</f>
        <v>4498</v>
      </c>
      <c r="O17" s="4">
        <f>+'[1]CORREGIDO EDAD SEX'!AM76</f>
        <v>7920</v>
      </c>
      <c r="P17" s="4">
        <f>+'[1]CORREGIDO EDAD SEX'!AP76</f>
        <v>7533</v>
      </c>
      <c r="Q17" s="4">
        <f>+'[1]CORREGIDO EDAD SEX'!AS76</f>
        <v>6764</v>
      </c>
      <c r="R17" s="4">
        <f>+'[1]CORREGIDO EDAD SEX'!AV76</f>
        <v>3934</v>
      </c>
      <c r="S17" s="4">
        <f>+'[1]CORREGIDO EDAD SEX'!AY76</f>
        <v>3990</v>
      </c>
      <c r="T17" s="4">
        <f>+'[1]CORREGIDO EDAD SEX'!BB76</f>
        <v>2421</v>
      </c>
      <c r="U17" s="4">
        <f>+'[1]CORREGIDO EDAD SEX'!BE76</f>
        <v>1996</v>
      </c>
      <c r="V17" s="4">
        <f>+'[1]CORREGIDO EDAD SEX'!BH76</f>
        <v>0</v>
      </c>
      <c r="W17" s="4">
        <f t="shared" si="2"/>
        <v>66282</v>
      </c>
    </row>
    <row r="18" spans="1:23" ht="11.25">
      <c r="A18" s="180"/>
      <c r="B18" s="165"/>
      <c r="C18" s="48" t="s">
        <v>46</v>
      </c>
      <c r="D18" s="4">
        <f>+'[1]CORREGIDO EDAD SEX'!F77</f>
        <v>1088</v>
      </c>
      <c r="E18" s="4">
        <f>+'[1]CORREGIDO EDAD SEX'!I77</f>
        <v>7986</v>
      </c>
      <c r="F18" s="4">
        <f>+'[1]CORREGIDO EDAD SEX'!L77</f>
        <v>12069</v>
      </c>
      <c r="G18" s="4">
        <f>+'[1]CORREGIDO EDAD SEX'!O77</f>
        <v>15360</v>
      </c>
      <c r="H18" s="4">
        <f>+'[1]CORREGIDO EDAD SEX'!R77</f>
        <v>14840</v>
      </c>
      <c r="I18" s="4">
        <f>+'[1]CORREGIDO EDAD SEX'!U77</f>
        <v>17340</v>
      </c>
      <c r="J18" s="4">
        <f>+'[1]CORREGIDO EDAD SEX'!X77</f>
        <v>21990</v>
      </c>
      <c r="K18" s="4">
        <f>+'[1]CORREGIDO EDAD SEX'!AA77</f>
        <v>25535</v>
      </c>
      <c r="L18" s="4">
        <f>+'[1]CORREGIDO EDAD SEX'!AD77</f>
        <v>24634</v>
      </c>
      <c r="M18" s="4">
        <f>+'[1]CORREGIDO EDAD SEX'!AG77</f>
        <v>23730</v>
      </c>
      <c r="N18" s="4">
        <f>+'[1]CORREGIDO EDAD SEX'!AJ77</f>
        <v>18333</v>
      </c>
      <c r="O18" s="4">
        <f>+'[1]CORREGIDO EDAD SEX'!AM77</f>
        <v>13872</v>
      </c>
      <c r="P18" s="4">
        <f>+'[1]CORREGIDO EDAD SEX'!AP77</f>
        <v>7854</v>
      </c>
      <c r="Q18" s="4">
        <f>+'[1]CORREGIDO EDAD SEX'!AS77</f>
        <v>3675</v>
      </c>
      <c r="R18" s="4">
        <f>+'[1]CORREGIDO EDAD SEX'!AV77</f>
        <v>1616</v>
      </c>
      <c r="S18" s="4">
        <f>+'[1]CORREGIDO EDAD SEX'!AY77</f>
        <v>952</v>
      </c>
      <c r="T18" s="4">
        <f>+'[1]CORREGIDO EDAD SEX'!BB77</f>
        <v>356</v>
      </c>
      <c r="U18" s="4">
        <f>+'[1]CORREGIDO EDAD SEX'!BE77</f>
        <v>150</v>
      </c>
      <c r="V18" s="4">
        <f>+'[1]CORREGIDO EDAD SEX'!BH77</f>
        <v>0</v>
      </c>
      <c r="W18" s="4">
        <f t="shared" si="2"/>
        <v>211380</v>
      </c>
    </row>
    <row r="19" spans="1:23" ht="11.25">
      <c r="A19" s="180"/>
      <c r="B19" s="165"/>
      <c r="C19" s="48" t="s">
        <v>102</v>
      </c>
      <c r="D19" s="4">
        <f>+'[1]CORREGIDO EDAD SEX'!F78</f>
        <v>7292</v>
      </c>
      <c r="E19" s="4">
        <f>+'[1]CORREGIDO EDAD SEX'!I78</f>
        <v>49216</v>
      </c>
      <c r="F19" s="4">
        <f>+'[1]CORREGIDO EDAD SEX'!L78</f>
        <v>47879</v>
      </c>
      <c r="G19" s="4">
        <f>+'[1]CORREGIDO EDAD SEX'!O78</f>
        <v>36637</v>
      </c>
      <c r="H19" s="4">
        <f>+'[1]CORREGIDO EDAD SEX'!R78</f>
        <v>25965</v>
      </c>
      <c r="I19" s="4">
        <f>+'[1]CORREGIDO EDAD SEX'!U78</f>
        <v>27099</v>
      </c>
      <c r="J19" s="4">
        <f>+'[1]CORREGIDO EDAD SEX'!X78</f>
        <v>37194</v>
      </c>
      <c r="K19" s="4">
        <f>+'[1]CORREGIDO EDAD SEX'!AA78</f>
        <v>40360</v>
      </c>
      <c r="L19" s="4">
        <f>+'[1]CORREGIDO EDAD SEX'!AD78</f>
        <v>36505</v>
      </c>
      <c r="M19" s="4">
        <f>+'[1]CORREGIDO EDAD SEX'!AG78</f>
        <v>32414</v>
      </c>
      <c r="N19" s="4">
        <f>+'[1]CORREGIDO EDAD SEX'!AJ78</f>
        <v>22795</v>
      </c>
      <c r="O19" s="4">
        <f>+'[1]CORREGIDO EDAD SEX'!AM78</f>
        <v>15057</v>
      </c>
      <c r="P19" s="4">
        <f>+'[1]CORREGIDO EDAD SEX'!AP78</f>
        <v>7388</v>
      </c>
      <c r="Q19" s="4">
        <f>+'[1]CORREGIDO EDAD SEX'!AS78</f>
        <v>3020</v>
      </c>
      <c r="R19" s="4">
        <f>+'[1]CORREGIDO EDAD SEX'!AV78</f>
        <v>953</v>
      </c>
      <c r="S19" s="4">
        <f>+'[1]CORREGIDO EDAD SEX'!AY78</f>
        <v>411</v>
      </c>
      <c r="T19" s="4">
        <f>+'[1]CORREGIDO EDAD SEX'!BB78</f>
        <v>213</v>
      </c>
      <c r="U19" s="4">
        <f>+'[1]CORREGIDO EDAD SEX'!BE78</f>
        <v>67</v>
      </c>
      <c r="V19" s="4">
        <f>+'[1]CORREGIDO EDAD SEX'!BH78</f>
        <v>0</v>
      </c>
      <c r="W19" s="4">
        <f t="shared" si="2"/>
        <v>390465</v>
      </c>
    </row>
    <row r="20" spans="1:23" ht="11.25">
      <c r="A20" s="180"/>
      <c r="B20" s="165"/>
      <c r="C20" s="48" t="s">
        <v>103</v>
      </c>
      <c r="D20" s="4">
        <f>+'[1]CORREGIDO EDAD SEX'!F79</f>
        <v>94</v>
      </c>
      <c r="E20" s="4">
        <f>+'[1]CORREGIDO EDAD SEX'!I79</f>
        <v>1486</v>
      </c>
      <c r="F20" s="4">
        <f>+'[1]CORREGIDO EDAD SEX'!L79</f>
        <v>1364</v>
      </c>
      <c r="G20" s="4">
        <f>+'[1]CORREGIDO EDAD SEX'!O79</f>
        <v>1014</v>
      </c>
      <c r="H20" s="4">
        <f>+'[1]CORREGIDO EDAD SEX'!R79</f>
        <v>467</v>
      </c>
      <c r="I20" s="4">
        <f>+'[1]CORREGIDO EDAD SEX'!U79</f>
        <v>328</v>
      </c>
      <c r="J20" s="4">
        <f>+'[1]CORREGIDO EDAD SEX'!X79</f>
        <v>410</v>
      </c>
      <c r="K20" s="4">
        <f>+'[1]CORREGIDO EDAD SEX'!AA79</f>
        <v>379</v>
      </c>
      <c r="L20" s="4">
        <f>+'[1]CORREGIDO EDAD SEX'!AD79</f>
        <v>360</v>
      </c>
      <c r="M20" s="4">
        <f>+'[1]CORREGIDO EDAD SEX'!AG79</f>
        <v>376</v>
      </c>
      <c r="N20" s="4">
        <f>+'[1]CORREGIDO EDAD SEX'!AJ79</f>
        <v>234</v>
      </c>
      <c r="O20" s="4">
        <f>+'[1]CORREGIDO EDAD SEX'!AM79</f>
        <v>210</v>
      </c>
      <c r="P20" s="4">
        <f>+'[1]CORREGIDO EDAD SEX'!AP79</f>
        <v>101</v>
      </c>
      <c r="Q20" s="4">
        <f>+'[1]CORREGIDO EDAD SEX'!AS79</f>
        <v>30</v>
      </c>
      <c r="R20" s="4">
        <f>+'[1]CORREGIDO EDAD SEX'!AV79</f>
        <v>28</v>
      </c>
      <c r="S20" s="4">
        <f>+'[1]CORREGIDO EDAD SEX'!AY79</f>
        <v>14</v>
      </c>
      <c r="T20" s="4">
        <f>+'[1]CORREGIDO EDAD SEX'!BB79</f>
        <v>3</v>
      </c>
      <c r="U20" s="4">
        <f>+'[1]CORREGIDO EDAD SEX'!BE79</f>
        <v>8</v>
      </c>
      <c r="V20" s="4">
        <f>+'[1]CORREGIDO EDAD SEX'!BH79</f>
        <v>0</v>
      </c>
      <c r="W20" s="4">
        <f t="shared" si="2"/>
        <v>6906</v>
      </c>
    </row>
    <row r="21" spans="1:23" ht="11.25">
      <c r="A21" s="180"/>
      <c r="B21" s="165"/>
      <c r="C21" s="48" t="s">
        <v>47</v>
      </c>
      <c r="D21" s="4">
        <f>+'[1]CORREGIDO EDAD SEX'!F80</f>
        <v>13</v>
      </c>
      <c r="E21" s="4">
        <f>+'[1]CORREGIDO EDAD SEX'!I80</f>
        <v>40</v>
      </c>
      <c r="F21" s="4">
        <f>+'[1]CORREGIDO EDAD SEX'!L80</f>
        <v>88</v>
      </c>
      <c r="G21" s="4">
        <f>+'[1]CORREGIDO EDAD SEX'!O80</f>
        <v>26</v>
      </c>
      <c r="H21" s="4">
        <f>+'[1]CORREGIDO EDAD SEX'!R80</f>
        <v>8</v>
      </c>
      <c r="I21" s="4">
        <f>+'[1]CORREGIDO EDAD SEX'!U80</f>
        <v>3</v>
      </c>
      <c r="J21" s="4">
        <f>+'[1]CORREGIDO EDAD SEX'!X80</f>
        <v>18</v>
      </c>
      <c r="K21" s="4">
        <f>+'[1]CORREGIDO EDAD SEX'!AA80</f>
        <v>7</v>
      </c>
      <c r="L21" s="4">
        <f>+'[1]CORREGIDO EDAD SEX'!AD80</f>
        <v>33</v>
      </c>
      <c r="M21" s="4">
        <f>+'[1]CORREGIDO EDAD SEX'!AG80</f>
        <v>14</v>
      </c>
      <c r="N21" s="4">
        <f>+'[1]CORREGIDO EDAD SEX'!AJ80</f>
        <v>8</v>
      </c>
      <c r="O21" s="4">
        <f>+'[1]CORREGIDO EDAD SEX'!AM80</f>
        <v>13</v>
      </c>
      <c r="P21" s="4">
        <f>+'[1]CORREGIDO EDAD SEX'!AP80</f>
        <v>15</v>
      </c>
      <c r="Q21" s="4">
        <f>+'[1]CORREGIDO EDAD SEX'!AS80</f>
        <v>1</v>
      </c>
      <c r="R21" s="4">
        <f>+'[1]CORREGIDO EDAD SEX'!AV80</f>
        <v>7</v>
      </c>
      <c r="S21" s="4">
        <f>+'[1]CORREGIDO EDAD SEX'!AY80</f>
        <v>1</v>
      </c>
      <c r="T21" s="4">
        <f>+'[1]CORREGIDO EDAD SEX'!BB80</f>
        <v>1</v>
      </c>
      <c r="U21" s="4">
        <f>+'[1]CORREGIDO EDAD SEX'!BE80</f>
        <v>0</v>
      </c>
      <c r="V21" s="4">
        <f>+'[1]CORREGIDO EDAD SEX'!BH80</f>
        <v>0</v>
      </c>
      <c r="W21" s="4">
        <f t="shared" si="2"/>
        <v>296</v>
      </c>
    </row>
    <row r="22" spans="1:23" ht="11.25">
      <c r="A22" s="180"/>
      <c r="B22" s="165"/>
      <c r="C22" s="48" t="s">
        <v>48</v>
      </c>
      <c r="D22" s="4">
        <f>+'[1]CORREGIDO EDAD SEX'!F81</f>
        <v>2704</v>
      </c>
      <c r="E22" s="4">
        <f>+'[1]CORREGIDO EDAD SEX'!I81</f>
        <v>3404</v>
      </c>
      <c r="F22" s="4">
        <f>+'[1]CORREGIDO EDAD SEX'!L81</f>
        <v>2758</v>
      </c>
      <c r="G22" s="4">
        <f>+'[1]CORREGIDO EDAD SEX'!O81</f>
        <v>2620</v>
      </c>
      <c r="H22" s="4">
        <f>+'[1]CORREGIDO EDAD SEX'!R81</f>
        <v>1893</v>
      </c>
      <c r="I22" s="4">
        <f>+'[1]CORREGIDO EDAD SEX'!U81</f>
        <v>2341</v>
      </c>
      <c r="J22" s="4">
        <f>+'[1]CORREGIDO EDAD SEX'!X81</f>
        <v>2966</v>
      </c>
      <c r="K22" s="4">
        <f>+'[1]CORREGIDO EDAD SEX'!AA81</f>
        <v>3360</v>
      </c>
      <c r="L22" s="4">
        <f>+'[1]CORREGIDO EDAD SEX'!AD81</f>
        <v>3665</v>
      </c>
      <c r="M22" s="4">
        <f>+'[1]CORREGIDO EDAD SEX'!AG81</f>
        <v>3808</v>
      </c>
      <c r="N22" s="4">
        <f>+'[1]CORREGIDO EDAD SEX'!AJ81</f>
        <v>3849</v>
      </c>
      <c r="O22" s="4">
        <f>+'[1]CORREGIDO EDAD SEX'!AM81</f>
        <v>3219</v>
      </c>
      <c r="P22" s="4">
        <f>+'[1]CORREGIDO EDAD SEX'!AP81</f>
        <v>2517</v>
      </c>
      <c r="Q22" s="4">
        <f>+'[1]CORREGIDO EDAD SEX'!AS81</f>
        <v>1492</v>
      </c>
      <c r="R22" s="4">
        <f>+'[1]CORREGIDO EDAD SEX'!AV81</f>
        <v>934</v>
      </c>
      <c r="S22" s="4">
        <f>+'[1]CORREGIDO EDAD SEX'!AY81</f>
        <v>761</v>
      </c>
      <c r="T22" s="4">
        <f>+'[1]CORREGIDO EDAD SEX'!BB81</f>
        <v>420</v>
      </c>
      <c r="U22" s="4">
        <f>+'[1]CORREGIDO EDAD SEX'!BE81</f>
        <v>191</v>
      </c>
      <c r="V22" s="4">
        <f>+'[1]CORREGIDO EDAD SEX'!BH81</f>
        <v>0</v>
      </c>
      <c r="W22" s="4">
        <f t="shared" si="2"/>
        <v>42902</v>
      </c>
    </row>
    <row r="23" spans="1:23" ht="11.25">
      <c r="A23" s="180"/>
      <c r="B23" s="165"/>
      <c r="C23" s="48" t="s">
        <v>49</v>
      </c>
      <c r="D23" s="4">
        <f>+'[1]CORREGIDO EDAD SEX'!F82</f>
        <v>4660</v>
      </c>
      <c r="E23" s="4">
        <f>+'[1]CORREGIDO EDAD SEX'!I82</f>
        <v>11183</v>
      </c>
      <c r="F23" s="4">
        <f>+'[1]CORREGIDO EDAD SEX'!L82</f>
        <v>9587</v>
      </c>
      <c r="G23" s="4">
        <f>+'[1]CORREGIDO EDAD SEX'!O82</f>
        <v>11554</v>
      </c>
      <c r="H23" s="4">
        <f>+'[1]CORREGIDO EDAD SEX'!R82</f>
        <v>14612</v>
      </c>
      <c r="I23" s="4">
        <f>+'[1]CORREGIDO EDAD SEX'!U82</f>
        <v>17245</v>
      </c>
      <c r="J23" s="4">
        <f>+'[1]CORREGIDO EDAD SEX'!X82</f>
        <v>18589</v>
      </c>
      <c r="K23" s="4">
        <f>+'[1]CORREGIDO EDAD SEX'!AA82</f>
        <v>17536</v>
      </c>
      <c r="L23" s="4">
        <f>+'[1]CORREGIDO EDAD SEX'!AD82</f>
        <v>17926</v>
      </c>
      <c r="M23" s="4">
        <f>+'[1]CORREGIDO EDAD SEX'!AG82</f>
        <v>21648</v>
      </c>
      <c r="N23" s="4">
        <f>+'[1]CORREGIDO EDAD SEX'!AJ82</f>
        <v>20399</v>
      </c>
      <c r="O23" s="4">
        <f>+'[1]CORREGIDO EDAD SEX'!AM82</f>
        <v>18618</v>
      </c>
      <c r="P23" s="4">
        <f>+'[1]CORREGIDO EDAD SEX'!AP82</f>
        <v>15352</v>
      </c>
      <c r="Q23" s="4">
        <f>+'[1]CORREGIDO EDAD SEX'!AS82</f>
        <v>10061</v>
      </c>
      <c r="R23" s="4">
        <f>+'[1]CORREGIDO EDAD SEX'!AV82</f>
        <v>6880</v>
      </c>
      <c r="S23" s="4">
        <f>+'[1]CORREGIDO EDAD SEX'!AY82</f>
        <v>5482</v>
      </c>
      <c r="T23" s="4">
        <f>+'[1]CORREGIDO EDAD SEX'!BB82</f>
        <v>2368</v>
      </c>
      <c r="U23" s="4">
        <f>+'[1]CORREGIDO EDAD SEX'!BE82</f>
        <v>1037</v>
      </c>
      <c r="V23" s="4">
        <f>+'[1]CORREGIDO EDAD SEX'!BH82</f>
        <v>0</v>
      </c>
      <c r="W23" s="4">
        <f t="shared" si="2"/>
        <v>224737</v>
      </c>
    </row>
    <row r="24" spans="1:23" ht="11.25">
      <c r="A24" s="180"/>
      <c r="B24" s="165"/>
      <c r="C24" s="48" t="s">
        <v>50</v>
      </c>
      <c r="D24" s="4">
        <f>+'[1]CORREGIDO EDAD SEX'!F83</f>
        <v>39470</v>
      </c>
      <c r="E24" s="4">
        <f>+'[1]CORREGIDO EDAD SEX'!I83</f>
        <v>59142</v>
      </c>
      <c r="F24" s="4">
        <f>+'[1]CORREGIDO EDAD SEX'!L83</f>
        <v>11057</v>
      </c>
      <c r="G24" s="4">
        <f>+'[1]CORREGIDO EDAD SEX'!O83</f>
        <v>5946</v>
      </c>
      <c r="H24" s="4">
        <f>+'[1]CORREGIDO EDAD SEX'!R83</f>
        <v>3858</v>
      </c>
      <c r="I24" s="4">
        <f>+'[1]CORREGIDO EDAD SEX'!U83</f>
        <v>4084</v>
      </c>
      <c r="J24" s="4">
        <f>+'[1]CORREGIDO EDAD SEX'!X83</f>
        <v>6632</v>
      </c>
      <c r="K24" s="4">
        <f>+'[1]CORREGIDO EDAD SEX'!AA83</f>
        <v>11172</v>
      </c>
      <c r="L24" s="4">
        <f>+'[1]CORREGIDO EDAD SEX'!AD83</f>
        <v>12026</v>
      </c>
      <c r="M24" s="4">
        <f>+'[1]CORREGIDO EDAD SEX'!AG83</f>
        <v>8490</v>
      </c>
      <c r="N24" s="4">
        <f>+'[1]CORREGIDO EDAD SEX'!AJ83</f>
        <v>6946</v>
      </c>
      <c r="O24" s="4">
        <f>+'[1]CORREGIDO EDAD SEX'!AM83</f>
        <v>6052</v>
      </c>
      <c r="P24" s="4">
        <f>+'[1]CORREGIDO EDAD SEX'!AP83</f>
        <v>4785</v>
      </c>
      <c r="Q24" s="4">
        <f>+'[1]CORREGIDO EDAD SEX'!AS83</f>
        <v>3214</v>
      </c>
      <c r="R24" s="4">
        <f>+'[1]CORREGIDO EDAD SEX'!AV83</f>
        <v>2940</v>
      </c>
      <c r="S24" s="4">
        <f>+'[1]CORREGIDO EDAD SEX'!AY83</f>
        <v>1564</v>
      </c>
      <c r="T24" s="4">
        <f>+'[1]CORREGIDO EDAD SEX'!BB83</f>
        <v>1044</v>
      </c>
      <c r="U24" s="4">
        <f>+'[1]CORREGIDO EDAD SEX'!BE83</f>
        <v>509</v>
      </c>
      <c r="V24" s="4">
        <f>+'[1]CORREGIDO EDAD SEX'!BH83</f>
        <v>0</v>
      </c>
      <c r="W24" s="4">
        <f t="shared" si="2"/>
        <v>188931</v>
      </c>
    </row>
    <row r="25" spans="1:23" ht="11.25">
      <c r="A25" s="180"/>
      <c r="B25" s="165"/>
      <c r="C25" s="48" t="s">
        <v>51</v>
      </c>
      <c r="D25" s="4">
        <f>+'[1]CORREGIDO EDAD SEX'!F84</f>
        <v>715</v>
      </c>
      <c r="E25" s="4">
        <f>+'[1]CORREGIDO EDAD SEX'!I84</f>
        <v>1137</v>
      </c>
      <c r="F25" s="4">
        <f>+'[1]CORREGIDO EDAD SEX'!L84</f>
        <v>2013</v>
      </c>
      <c r="G25" s="4">
        <f>+'[1]CORREGIDO EDAD SEX'!O84</f>
        <v>3319</v>
      </c>
      <c r="H25" s="4">
        <f>+'[1]CORREGIDO EDAD SEX'!R84</f>
        <v>2772</v>
      </c>
      <c r="I25" s="4">
        <f>+'[1]CORREGIDO EDAD SEX'!U84</f>
        <v>3178</v>
      </c>
      <c r="J25" s="4">
        <f>+'[1]CORREGIDO EDAD SEX'!X84</f>
        <v>3393</v>
      </c>
      <c r="K25" s="4">
        <f>+'[1]CORREGIDO EDAD SEX'!AA84</f>
        <v>3112</v>
      </c>
      <c r="L25" s="4">
        <f>+'[1]CORREGIDO EDAD SEX'!AD84</f>
        <v>3391</v>
      </c>
      <c r="M25" s="4">
        <f>+'[1]CORREGIDO EDAD SEX'!AG84</f>
        <v>3111</v>
      </c>
      <c r="N25" s="4">
        <f>+'[1]CORREGIDO EDAD SEX'!AJ84</f>
        <v>2505</v>
      </c>
      <c r="O25" s="4">
        <f>+'[1]CORREGIDO EDAD SEX'!AM84</f>
        <v>2651</v>
      </c>
      <c r="P25" s="4">
        <f>+'[1]CORREGIDO EDAD SEX'!AP84</f>
        <v>2006</v>
      </c>
      <c r="Q25" s="4">
        <f>+'[1]CORREGIDO EDAD SEX'!AS84</f>
        <v>1062</v>
      </c>
      <c r="R25" s="4">
        <f>+'[1]CORREGIDO EDAD SEX'!AV84</f>
        <v>685</v>
      </c>
      <c r="S25" s="4">
        <f>+'[1]CORREGIDO EDAD SEX'!AY84</f>
        <v>496</v>
      </c>
      <c r="T25" s="4">
        <f>+'[1]CORREGIDO EDAD SEX'!BB84</f>
        <v>296</v>
      </c>
      <c r="U25" s="4">
        <f>+'[1]CORREGIDO EDAD SEX'!BE84</f>
        <v>177</v>
      </c>
      <c r="V25" s="4">
        <f>+'[1]CORREGIDO EDAD SEX'!BH84</f>
        <v>0</v>
      </c>
      <c r="W25" s="4">
        <f t="shared" si="2"/>
        <v>36019</v>
      </c>
    </row>
    <row r="26" spans="1:23" ht="11.25">
      <c r="A26" s="180"/>
      <c r="B26" s="165"/>
      <c r="C26" s="48" t="s">
        <v>52</v>
      </c>
      <c r="D26" s="4">
        <f>+'[1]CORREGIDO EDAD SEX'!F85</f>
        <v>22586</v>
      </c>
      <c r="E26" s="4">
        <f>+'[1]CORREGIDO EDAD SEX'!I85</f>
        <v>17418</v>
      </c>
      <c r="F26" s="4">
        <f>+'[1]CORREGIDO EDAD SEX'!L85</f>
        <v>17209</v>
      </c>
      <c r="G26" s="4">
        <f>+'[1]CORREGIDO EDAD SEX'!O85</f>
        <v>15140</v>
      </c>
      <c r="H26" s="4">
        <f>+'[1]CORREGIDO EDAD SEX'!R85</f>
        <v>10685</v>
      </c>
      <c r="I26" s="4">
        <f>+'[1]CORREGIDO EDAD SEX'!U85</f>
        <v>13790</v>
      </c>
      <c r="J26" s="4">
        <f>+'[1]CORREGIDO EDAD SEX'!X85</f>
        <v>19117</v>
      </c>
      <c r="K26" s="4">
        <f>+'[1]CORREGIDO EDAD SEX'!AA85</f>
        <v>23479</v>
      </c>
      <c r="L26" s="4">
        <f>+'[1]CORREGIDO EDAD SEX'!AD85</f>
        <v>27280</v>
      </c>
      <c r="M26" s="4">
        <f>+'[1]CORREGIDO EDAD SEX'!AG85</f>
        <v>30583</v>
      </c>
      <c r="N26" s="4">
        <f>+'[1]CORREGIDO EDAD SEX'!AJ85</f>
        <v>29547</v>
      </c>
      <c r="O26" s="4">
        <f>+'[1]CORREGIDO EDAD SEX'!AM85</f>
        <v>29604</v>
      </c>
      <c r="P26" s="4">
        <f>+'[1]CORREGIDO EDAD SEX'!AP85</f>
        <v>24927</v>
      </c>
      <c r="Q26" s="4">
        <f>+'[1]CORREGIDO EDAD SEX'!AS85</f>
        <v>17461</v>
      </c>
      <c r="R26" s="4">
        <f>+'[1]CORREGIDO EDAD SEX'!AV85</f>
        <v>10924</v>
      </c>
      <c r="S26" s="4">
        <f>+'[1]CORREGIDO EDAD SEX'!AY85</f>
        <v>8610</v>
      </c>
      <c r="T26" s="4">
        <f>+'[1]CORREGIDO EDAD SEX'!BB85</f>
        <v>6294</v>
      </c>
      <c r="U26" s="4">
        <f>+'[1]CORREGIDO EDAD SEX'!BE85</f>
        <v>2377</v>
      </c>
      <c r="V26" s="4">
        <f>+'[1]CORREGIDO EDAD SEX'!BH85</f>
        <v>0</v>
      </c>
      <c r="W26" s="4">
        <f t="shared" si="2"/>
        <v>327031</v>
      </c>
    </row>
    <row r="27" spans="1:23" ht="11.25">
      <c r="A27" s="180"/>
      <c r="B27" s="165"/>
      <c r="C27" s="48" t="s">
        <v>53</v>
      </c>
      <c r="D27" s="4">
        <f>+'[1]CORREGIDO EDAD SEX'!F86</f>
        <v>715</v>
      </c>
      <c r="E27" s="4">
        <f>+'[1]CORREGIDO EDAD SEX'!I86</f>
        <v>677</v>
      </c>
      <c r="F27" s="4">
        <f>+'[1]CORREGIDO EDAD SEX'!L86</f>
        <v>440</v>
      </c>
      <c r="G27" s="4">
        <f>+'[1]CORREGIDO EDAD SEX'!O86</f>
        <v>1786</v>
      </c>
      <c r="H27" s="4">
        <f>+'[1]CORREGIDO EDAD SEX'!R86</f>
        <v>3063</v>
      </c>
      <c r="I27" s="4">
        <f>+'[1]CORREGIDO EDAD SEX'!U86</f>
        <v>5121</v>
      </c>
      <c r="J27" s="4">
        <f>+'[1]CORREGIDO EDAD SEX'!X86</f>
        <v>6900</v>
      </c>
      <c r="K27" s="4">
        <f>+'[1]CORREGIDO EDAD SEX'!AA86</f>
        <v>7083</v>
      </c>
      <c r="L27" s="4">
        <f>+'[1]CORREGIDO EDAD SEX'!AD86</f>
        <v>7235</v>
      </c>
      <c r="M27" s="4">
        <f>+'[1]CORREGIDO EDAD SEX'!AG86</f>
        <v>6984</v>
      </c>
      <c r="N27" s="4">
        <f>+'[1]CORREGIDO EDAD SEX'!AJ86</f>
        <v>6377</v>
      </c>
      <c r="O27" s="4">
        <f>+'[1]CORREGIDO EDAD SEX'!AM86</f>
        <v>5758</v>
      </c>
      <c r="P27" s="4">
        <f>+'[1]CORREGIDO EDAD SEX'!AP86</f>
        <v>4781</v>
      </c>
      <c r="Q27" s="4">
        <f>+'[1]CORREGIDO EDAD SEX'!AS86</f>
        <v>2916</v>
      </c>
      <c r="R27" s="4">
        <f>+'[1]CORREGIDO EDAD SEX'!AV86</f>
        <v>1649</v>
      </c>
      <c r="S27" s="4">
        <f>+'[1]CORREGIDO EDAD SEX'!AY86</f>
        <v>1191</v>
      </c>
      <c r="T27" s="4">
        <f>+'[1]CORREGIDO EDAD SEX'!BB86</f>
        <v>565</v>
      </c>
      <c r="U27" s="4">
        <f>+'[1]CORREGIDO EDAD SEX'!BE86</f>
        <v>288</v>
      </c>
      <c r="V27" s="4">
        <f>+'[1]CORREGIDO EDAD SEX'!BH86</f>
        <v>0</v>
      </c>
      <c r="W27" s="4">
        <f t="shared" si="2"/>
        <v>63529</v>
      </c>
    </row>
    <row r="28" spans="1:23" ht="11.25">
      <c r="A28" s="180"/>
      <c r="B28" s="165"/>
      <c r="C28" s="48" t="s">
        <v>54</v>
      </c>
      <c r="D28" s="4">
        <f>+'[1]CORREGIDO EDAD SEX'!F87</f>
        <v>720</v>
      </c>
      <c r="E28" s="4">
        <f>+'[1]CORREGIDO EDAD SEX'!I87</f>
        <v>312</v>
      </c>
      <c r="F28" s="4">
        <f>+'[1]CORREGIDO EDAD SEX'!L87</f>
        <v>121</v>
      </c>
      <c r="G28" s="4">
        <f>+'[1]CORREGIDO EDAD SEX'!O87</f>
        <v>128</v>
      </c>
      <c r="H28" s="4">
        <f>+'[1]CORREGIDO EDAD SEX'!R87</f>
        <v>240</v>
      </c>
      <c r="I28" s="4">
        <f>+'[1]CORREGIDO EDAD SEX'!U87</f>
        <v>363</v>
      </c>
      <c r="J28" s="4">
        <f>+'[1]CORREGIDO EDAD SEX'!X87</f>
        <v>523</v>
      </c>
      <c r="K28" s="4">
        <f>+'[1]CORREGIDO EDAD SEX'!AA87</f>
        <v>781</v>
      </c>
      <c r="L28" s="4">
        <f>+'[1]CORREGIDO EDAD SEX'!AD87</f>
        <v>1402</v>
      </c>
      <c r="M28" s="4">
        <f>+'[1]CORREGIDO EDAD SEX'!AG87</f>
        <v>1994</v>
      </c>
      <c r="N28" s="4">
        <f>+'[1]CORREGIDO EDAD SEX'!AJ87</f>
        <v>2122</v>
      </c>
      <c r="O28" s="4">
        <f>+'[1]CORREGIDO EDAD SEX'!AM87</f>
        <v>3237</v>
      </c>
      <c r="P28" s="4">
        <f>+'[1]CORREGIDO EDAD SEX'!AP87</f>
        <v>4351</v>
      </c>
      <c r="Q28" s="4">
        <f>+'[1]CORREGIDO EDAD SEX'!AS87</f>
        <v>2812</v>
      </c>
      <c r="R28" s="4">
        <f>+'[1]CORREGIDO EDAD SEX'!AV87</f>
        <v>2284</v>
      </c>
      <c r="S28" s="4">
        <f>+'[1]CORREGIDO EDAD SEX'!AY87</f>
        <v>1726</v>
      </c>
      <c r="T28" s="4">
        <f>+'[1]CORREGIDO EDAD SEX'!BB87</f>
        <v>759</v>
      </c>
      <c r="U28" s="4">
        <f>+'[1]CORREGIDO EDAD SEX'!BE87</f>
        <v>531</v>
      </c>
      <c r="V28" s="4">
        <f>+'[1]CORREGIDO EDAD SEX'!BH87</f>
        <v>0</v>
      </c>
      <c r="W28" s="4">
        <f t="shared" si="2"/>
        <v>24406</v>
      </c>
    </row>
    <row r="29" spans="1:23" ht="11.25">
      <c r="A29" s="180"/>
      <c r="B29" s="165"/>
      <c r="C29" s="48" t="s">
        <v>57</v>
      </c>
      <c r="D29" s="4">
        <f>+'[1]CORREGIDO EDAD SEX'!F90</f>
        <v>999</v>
      </c>
      <c r="E29" s="4">
        <f>+'[1]CORREGIDO EDAD SEX'!I90</f>
        <v>2031</v>
      </c>
      <c r="F29" s="4">
        <f>+'[1]CORREGIDO EDAD SEX'!L90</f>
        <v>3456</v>
      </c>
      <c r="G29" s="4">
        <f>+'[1]CORREGIDO EDAD SEX'!O90</f>
        <v>2303</v>
      </c>
      <c r="H29" s="4">
        <f>+'[1]CORREGIDO EDAD SEX'!R90</f>
        <v>2043</v>
      </c>
      <c r="I29" s="4">
        <f>+'[1]CORREGIDO EDAD SEX'!U90</f>
        <v>2464</v>
      </c>
      <c r="J29" s="4">
        <f>+'[1]CORREGIDO EDAD SEX'!X90</f>
        <v>2542</v>
      </c>
      <c r="K29" s="4">
        <f>+'[1]CORREGIDO EDAD SEX'!AA90</f>
        <v>2572</v>
      </c>
      <c r="L29" s="4">
        <f>+'[1]CORREGIDO EDAD SEX'!AD90</f>
        <v>2442</v>
      </c>
      <c r="M29" s="4">
        <f>+'[1]CORREGIDO EDAD SEX'!AG90</f>
        <v>2238</v>
      </c>
      <c r="N29" s="4">
        <f>+'[1]CORREGIDO EDAD SEX'!AJ90</f>
        <v>1857</v>
      </c>
      <c r="O29" s="4">
        <f>+'[1]CORREGIDO EDAD SEX'!AM90</f>
        <v>1690</v>
      </c>
      <c r="P29" s="4">
        <f>+'[1]CORREGIDO EDAD SEX'!AP90</f>
        <v>1214</v>
      </c>
      <c r="Q29" s="4">
        <f>+'[1]CORREGIDO EDAD SEX'!AS90</f>
        <v>651</v>
      </c>
      <c r="R29" s="4">
        <f>+'[1]CORREGIDO EDAD SEX'!AV90</f>
        <v>414</v>
      </c>
      <c r="S29" s="4">
        <f>+'[1]CORREGIDO EDAD SEX'!AY90</f>
        <v>309</v>
      </c>
      <c r="T29" s="4">
        <f>+'[1]CORREGIDO EDAD SEX'!BB90</f>
        <v>109</v>
      </c>
      <c r="U29" s="4">
        <f>+'[1]CORREGIDO EDAD SEX'!BE90</f>
        <v>154</v>
      </c>
      <c r="V29" s="4">
        <f>+'[1]CORREGIDO EDAD SEX'!BH90</f>
        <v>0</v>
      </c>
      <c r="W29" s="4">
        <f t="shared" si="2"/>
        <v>29488</v>
      </c>
    </row>
    <row r="30" spans="1:23" ht="11.25">
      <c r="A30" s="180"/>
      <c r="B30" s="166"/>
      <c r="C30" s="120" t="s">
        <v>17</v>
      </c>
      <c r="D30" s="117">
        <f aca="true" t="shared" si="3" ref="D30:W30">SUM(D15:D29)</f>
        <v>315545</v>
      </c>
      <c r="E30" s="117">
        <f t="shared" si="3"/>
        <v>255681</v>
      </c>
      <c r="F30" s="117">
        <f t="shared" si="3"/>
        <v>211494</v>
      </c>
      <c r="G30" s="117">
        <f t="shared" si="3"/>
        <v>268975</v>
      </c>
      <c r="H30" s="117">
        <f t="shared" si="3"/>
        <v>250470</v>
      </c>
      <c r="I30" s="117">
        <f t="shared" si="3"/>
        <v>336320</v>
      </c>
      <c r="J30" s="117">
        <f t="shared" si="3"/>
        <v>435374</v>
      </c>
      <c r="K30" s="117">
        <f t="shared" si="3"/>
        <v>476428</v>
      </c>
      <c r="L30" s="117">
        <f t="shared" si="3"/>
        <v>478423</v>
      </c>
      <c r="M30" s="117">
        <f t="shared" si="3"/>
        <v>465889</v>
      </c>
      <c r="N30" s="117">
        <f t="shared" si="3"/>
        <v>400577</v>
      </c>
      <c r="O30" s="117">
        <f t="shared" si="3"/>
        <v>351808</v>
      </c>
      <c r="P30" s="117">
        <f t="shared" si="3"/>
        <v>269959</v>
      </c>
      <c r="Q30" s="117">
        <f t="shared" si="3"/>
        <v>171838</v>
      </c>
      <c r="R30" s="117">
        <f t="shared" si="3"/>
        <v>113447</v>
      </c>
      <c r="S30" s="117">
        <f t="shared" si="3"/>
        <v>100732</v>
      </c>
      <c r="T30" s="117">
        <f t="shared" si="3"/>
        <v>67632</v>
      </c>
      <c r="U30" s="117">
        <f t="shared" si="3"/>
        <v>40746</v>
      </c>
      <c r="V30" s="117">
        <f t="shared" si="3"/>
        <v>0</v>
      </c>
      <c r="W30" s="117">
        <f t="shared" si="3"/>
        <v>5011338</v>
      </c>
    </row>
    <row r="31" spans="1:23" ht="11.25">
      <c r="A31" s="180"/>
      <c r="B31" s="164" t="s">
        <v>35</v>
      </c>
      <c r="C31" s="48" t="s">
        <v>58</v>
      </c>
      <c r="D31" s="4">
        <f>+'[1]CORREGIDO EDAD SEX'!F92</f>
        <v>125</v>
      </c>
      <c r="E31" s="4">
        <f>+'[1]CORREGIDO EDAD SEX'!I92</f>
        <v>71</v>
      </c>
      <c r="F31" s="4">
        <f>+'[1]CORREGIDO EDAD SEX'!L92</f>
        <v>67</v>
      </c>
      <c r="G31" s="4">
        <f>+'[1]CORREGIDO EDAD SEX'!O92</f>
        <v>93</v>
      </c>
      <c r="H31" s="4">
        <f>+'[1]CORREGIDO EDAD SEX'!R92</f>
        <v>164</v>
      </c>
      <c r="I31" s="4">
        <f>+'[1]CORREGIDO EDAD SEX'!U92</f>
        <v>267</v>
      </c>
      <c r="J31" s="4">
        <f>+'[1]CORREGIDO EDAD SEX'!X92</f>
        <v>404</v>
      </c>
      <c r="K31" s="4">
        <f>+'[1]CORREGIDO EDAD SEX'!AA92</f>
        <v>540</v>
      </c>
      <c r="L31" s="4">
        <f>+'[1]CORREGIDO EDAD SEX'!AD92</f>
        <v>533</v>
      </c>
      <c r="M31" s="4">
        <f>+'[1]CORREGIDO EDAD SEX'!AG92</f>
        <v>648</v>
      </c>
      <c r="N31" s="4">
        <f>+'[1]CORREGIDO EDAD SEX'!AJ92</f>
        <v>552</v>
      </c>
      <c r="O31" s="4">
        <f>+'[1]CORREGIDO EDAD SEX'!AM92</f>
        <v>485</v>
      </c>
      <c r="P31" s="4">
        <f>+'[1]CORREGIDO EDAD SEX'!AP92</f>
        <v>315</v>
      </c>
      <c r="Q31" s="4">
        <f>+'[1]CORREGIDO EDAD SEX'!AS92</f>
        <v>186</v>
      </c>
      <c r="R31" s="4">
        <f>+'[1]CORREGIDO EDAD SEX'!AV92</f>
        <v>149</v>
      </c>
      <c r="S31" s="4">
        <f>+'[1]CORREGIDO EDAD SEX'!AY92</f>
        <v>74</v>
      </c>
      <c r="T31" s="4">
        <f>+'[1]CORREGIDO EDAD SEX'!BB92</f>
        <v>43</v>
      </c>
      <c r="U31" s="4">
        <f>+'[1]CORREGIDO EDAD SEX'!BE92</f>
        <v>19</v>
      </c>
      <c r="V31" s="4">
        <f>+'[1]CORREGIDO EDAD SEX'!BH92</f>
        <v>0</v>
      </c>
      <c r="W31" s="4">
        <f aca="true" t="shared" si="4" ref="W31:W43">SUM(D31:V31)</f>
        <v>4735</v>
      </c>
    </row>
    <row r="32" spans="1:23" ht="11.25">
      <c r="A32" s="180"/>
      <c r="B32" s="165"/>
      <c r="C32" s="48" t="s">
        <v>49</v>
      </c>
      <c r="D32" s="4">
        <f>+'[1]CORREGIDO EDAD SEX'!F93</f>
        <v>155</v>
      </c>
      <c r="E32" s="4">
        <f>+'[1]CORREGIDO EDAD SEX'!I93</f>
        <v>252</v>
      </c>
      <c r="F32" s="4">
        <f>+'[1]CORREGIDO EDAD SEX'!L93</f>
        <v>153</v>
      </c>
      <c r="G32" s="4">
        <f>+'[1]CORREGIDO EDAD SEX'!O93</f>
        <v>368</v>
      </c>
      <c r="H32" s="4">
        <f>+'[1]CORREGIDO EDAD SEX'!R93</f>
        <v>900</v>
      </c>
      <c r="I32" s="4">
        <f>+'[1]CORREGIDO EDAD SEX'!U93</f>
        <v>1451</v>
      </c>
      <c r="J32" s="4">
        <f>+'[1]CORREGIDO EDAD SEX'!X93</f>
        <v>1841</v>
      </c>
      <c r="K32" s="4">
        <f>+'[1]CORREGIDO EDAD SEX'!AA93</f>
        <v>1700</v>
      </c>
      <c r="L32" s="4">
        <f>+'[1]CORREGIDO EDAD SEX'!AD93</f>
        <v>1433</v>
      </c>
      <c r="M32" s="4">
        <f>+'[1]CORREGIDO EDAD SEX'!AG93</f>
        <v>1341</v>
      </c>
      <c r="N32" s="4">
        <f>+'[1]CORREGIDO EDAD SEX'!AJ93</f>
        <v>1164</v>
      </c>
      <c r="O32" s="4">
        <f>+'[1]CORREGIDO EDAD SEX'!AM93</f>
        <v>1058</v>
      </c>
      <c r="P32" s="4">
        <f>+'[1]CORREGIDO EDAD SEX'!AP93</f>
        <v>901</v>
      </c>
      <c r="Q32" s="4">
        <f>+'[1]CORREGIDO EDAD SEX'!AS93</f>
        <v>705</v>
      </c>
      <c r="R32" s="4">
        <f>+'[1]CORREGIDO EDAD SEX'!AV93</f>
        <v>530</v>
      </c>
      <c r="S32" s="4">
        <f>+'[1]CORREGIDO EDAD SEX'!AY93</f>
        <v>429</v>
      </c>
      <c r="T32" s="4">
        <f>+'[1]CORREGIDO EDAD SEX'!BB93</f>
        <v>289</v>
      </c>
      <c r="U32" s="4">
        <f>+'[1]CORREGIDO EDAD SEX'!BE93</f>
        <v>119</v>
      </c>
      <c r="V32" s="4">
        <f>+'[1]CORREGIDO EDAD SEX'!BH93</f>
        <v>0</v>
      </c>
      <c r="W32" s="4">
        <f t="shared" si="4"/>
        <v>14789</v>
      </c>
    </row>
    <row r="33" spans="1:23" ht="11.25">
      <c r="A33" s="180"/>
      <c r="B33" s="165"/>
      <c r="C33" s="48" t="s">
        <v>50</v>
      </c>
      <c r="D33" s="4">
        <f>+'[1]CORREGIDO EDAD SEX'!F94</f>
        <v>2434</v>
      </c>
      <c r="E33" s="4">
        <f>+'[1]CORREGIDO EDAD SEX'!I94</f>
        <v>2917</v>
      </c>
      <c r="F33" s="4">
        <f>+'[1]CORREGIDO EDAD SEX'!L94</f>
        <v>782</v>
      </c>
      <c r="G33" s="4">
        <f>+'[1]CORREGIDO EDAD SEX'!O94</f>
        <v>1183</v>
      </c>
      <c r="H33" s="4">
        <f>+'[1]CORREGIDO EDAD SEX'!R94</f>
        <v>1034</v>
      </c>
      <c r="I33" s="4">
        <f>+'[1]CORREGIDO EDAD SEX'!U94</f>
        <v>897</v>
      </c>
      <c r="J33" s="4">
        <f>+'[1]CORREGIDO EDAD SEX'!X94</f>
        <v>1101</v>
      </c>
      <c r="K33" s="4">
        <f>+'[1]CORREGIDO EDAD SEX'!AA94</f>
        <v>1037</v>
      </c>
      <c r="L33" s="4">
        <f>+'[1]CORREGIDO EDAD SEX'!AD94</f>
        <v>937</v>
      </c>
      <c r="M33" s="4">
        <f>+'[1]CORREGIDO EDAD SEX'!AG94</f>
        <v>728</v>
      </c>
      <c r="N33" s="4">
        <f>+'[1]CORREGIDO EDAD SEX'!AJ94</f>
        <v>568</v>
      </c>
      <c r="O33" s="4">
        <f>+'[1]CORREGIDO EDAD SEX'!AM94</f>
        <v>415</v>
      </c>
      <c r="P33" s="4">
        <f>+'[1]CORREGIDO EDAD SEX'!AP94</f>
        <v>274</v>
      </c>
      <c r="Q33" s="4">
        <f>+'[1]CORREGIDO EDAD SEX'!AS94</f>
        <v>152</v>
      </c>
      <c r="R33" s="4">
        <f>+'[1]CORREGIDO EDAD SEX'!AV94</f>
        <v>72</v>
      </c>
      <c r="S33" s="4">
        <f>+'[1]CORREGIDO EDAD SEX'!AY94</f>
        <v>26</v>
      </c>
      <c r="T33" s="4">
        <f>+'[1]CORREGIDO EDAD SEX'!BB94</f>
        <v>14</v>
      </c>
      <c r="U33" s="4">
        <f>+'[1]CORREGIDO EDAD SEX'!BE94</f>
        <v>9</v>
      </c>
      <c r="V33" s="4">
        <f>+'[1]CORREGIDO EDAD SEX'!BH94</f>
        <v>0</v>
      </c>
      <c r="W33" s="4">
        <f t="shared" si="4"/>
        <v>14580</v>
      </c>
    </row>
    <row r="34" spans="1:23" ht="11.25">
      <c r="A34" s="180"/>
      <c r="B34" s="165"/>
      <c r="C34" s="48" t="s">
        <v>59</v>
      </c>
      <c r="D34" s="4">
        <f>+'[1]CORREGIDO EDAD SEX'!F95</f>
        <v>53</v>
      </c>
      <c r="E34" s="4">
        <f>+'[1]CORREGIDO EDAD SEX'!I95</f>
        <v>50</v>
      </c>
      <c r="F34" s="4">
        <f>+'[1]CORREGIDO EDAD SEX'!L95</f>
        <v>57</v>
      </c>
      <c r="G34" s="4">
        <f>+'[1]CORREGIDO EDAD SEX'!O95</f>
        <v>151</v>
      </c>
      <c r="H34" s="4">
        <f>+'[1]CORREGIDO EDAD SEX'!R95</f>
        <v>173</v>
      </c>
      <c r="I34" s="4">
        <f>+'[1]CORREGIDO EDAD SEX'!U95</f>
        <v>126</v>
      </c>
      <c r="J34" s="4">
        <f>+'[1]CORREGIDO EDAD SEX'!X95</f>
        <v>138</v>
      </c>
      <c r="K34" s="4">
        <f>+'[1]CORREGIDO EDAD SEX'!AA95</f>
        <v>147</v>
      </c>
      <c r="L34" s="4">
        <f>+'[1]CORREGIDO EDAD SEX'!AD95</f>
        <v>167</v>
      </c>
      <c r="M34" s="4">
        <f>+'[1]CORREGIDO EDAD SEX'!AG95</f>
        <v>214</v>
      </c>
      <c r="N34" s="4">
        <f>+'[1]CORREGIDO EDAD SEX'!AJ95</f>
        <v>203</v>
      </c>
      <c r="O34" s="4">
        <f>+'[1]CORREGIDO EDAD SEX'!AM95</f>
        <v>189</v>
      </c>
      <c r="P34" s="4">
        <f>+'[1]CORREGIDO EDAD SEX'!AP95</f>
        <v>175</v>
      </c>
      <c r="Q34" s="4">
        <f>+'[1]CORREGIDO EDAD SEX'!AS95</f>
        <v>93</v>
      </c>
      <c r="R34" s="4">
        <f>+'[1]CORREGIDO EDAD SEX'!AV95</f>
        <v>41</v>
      </c>
      <c r="S34" s="4">
        <f>+'[1]CORREGIDO EDAD SEX'!AY95</f>
        <v>40</v>
      </c>
      <c r="T34" s="4">
        <f>+'[1]CORREGIDO EDAD SEX'!BB95</f>
        <v>11</v>
      </c>
      <c r="U34" s="4">
        <f>+'[1]CORREGIDO EDAD SEX'!BE95</f>
        <v>6</v>
      </c>
      <c r="V34" s="4">
        <f>+'[1]CORREGIDO EDAD SEX'!BH95</f>
        <v>0</v>
      </c>
      <c r="W34" s="4">
        <f t="shared" si="4"/>
        <v>2034</v>
      </c>
    </row>
    <row r="35" spans="1:23" ht="11.25">
      <c r="A35" s="180"/>
      <c r="B35" s="165"/>
      <c r="C35" s="48" t="s">
        <v>60</v>
      </c>
      <c r="D35" s="4">
        <f>+'[1]CORREGIDO EDAD SEX'!F96</f>
        <v>965</v>
      </c>
      <c r="E35" s="4">
        <f>+'[1]CORREGIDO EDAD SEX'!I96</f>
        <v>603</v>
      </c>
      <c r="F35" s="4">
        <f>+'[1]CORREGIDO EDAD SEX'!L96</f>
        <v>386</v>
      </c>
      <c r="G35" s="4">
        <f>+'[1]CORREGIDO EDAD SEX'!O96</f>
        <v>452</v>
      </c>
      <c r="H35" s="4">
        <f>+'[1]CORREGIDO EDAD SEX'!R96</f>
        <v>410</v>
      </c>
      <c r="I35" s="4">
        <f>+'[1]CORREGIDO EDAD SEX'!U96</f>
        <v>330</v>
      </c>
      <c r="J35" s="4">
        <f>+'[1]CORREGIDO EDAD SEX'!X96</f>
        <v>315</v>
      </c>
      <c r="K35" s="4">
        <f>+'[1]CORREGIDO EDAD SEX'!AA96</f>
        <v>273</v>
      </c>
      <c r="L35" s="4">
        <f>+'[1]CORREGIDO EDAD SEX'!AD96</f>
        <v>246</v>
      </c>
      <c r="M35" s="4">
        <f>+'[1]CORREGIDO EDAD SEX'!AG96</f>
        <v>234</v>
      </c>
      <c r="N35" s="4">
        <f>+'[1]CORREGIDO EDAD SEX'!AJ96</f>
        <v>176</v>
      </c>
      <c r="O35" s="4">
        <f>+'[1]CORREGIDO EDAD SEX'!AM96</f>
        <v>122</v>
      </c>
      <c r="P35" s="4">
        <f>+'[1]CORREGIDO EDAD SEX'!AP96</f>
        <v>144</v>
      </c>
      <c r="Q35" s="4">
        <f>+'[1]CORREGIDO EDAD SEX'!AS96</f>
        <v>121</v>
      </c>
      <c r="R35" s="4">
        <f>+'[1]CORREGIDO EDAD SEX'!AV96</f>
        <v>57</v>
      </c>
      <c r="S35" s="4">
        <f>+'[1]CORREGIDO EDAD SEX'!AY96</f>
        <v>62</v>
      </c>
      <c r="T35" s="4">
        <f>+'[1]CORREGIDO EDAD SEX'!BB96</f>
        <v>37</v>
      </c>
      <c r="U35" s="4">
        <f>+'[1]CORREGIDO EDAD SEX'!BE96</f>
        <v>27</v>
      </c>
      <c r="V35" s="4">
        <f>+'[1]CORREGIDO EDAD SEX'!BH96</f>
        <v>0</v>
      </c>
      <c r="W35" s="4">
        <f t="shared" si="4"/>
        <v>4960</v>
      </c>
    </row>
    <row r="36" spans="1:23" ht="11.25">
      <c r="A36" s="180"/>
      <c r="B36" s="165"/>
      <c r="C36" s="48" t="s">
        <v>61</v>
      </c>
      <c r="D36" s="4">
        <f>+'[1]CORREGIDO EDAD SEX'!F97</f>
        <v>1166</v>
      </c>
      <c r="E36" s="4">
        <f>+'[1]CORREGIDO EDAD SEX'!I97</f>
        <v>1539</v>
      </c>
      <c r="F36" s="4">
        <f>+'[1]CORREGIDO EDAD SEX'!L97</f>
        <v>2256</v>
      </c>
      <c r="G36" s="4">
        <f>+'[1]CORREGIDO EDAD SEX'!O97</f>
        <v>3144</v>
      </c>
      <c r="H36" s="4">
        <f>+'[1]CORREGIDO EDAD SEX'!R97</f>
        <v>2759</v>
      </c>
      <c r="I36" s="4">
        <f>+'[1]CORREGIDO EDAD SEX'!U97</f>
        <v>3338</v>
      </c>
      <c r="J36" s="4">
        <f>+'[1]CORREGIDO EDAD SEX'!X97</f>
        <v>3788</v>
      </c>
      <c r="K36" s="4">
        <f>+'[1]CORREGIDO EDAD SEX'!AA97</f>
        <v>3757</v>
      </c>
      <c r="L36" s="4">
        <f>+'[1]CORREGIDO EDAD SEX'!AD97</f>
        <v>3609</v>
      </c>
      <c r="M36" s="4">
        <f>+'[1]CORREGIDO EDAD SEX'!AG97</f>
        <v>3578</v>
      </c>
      <c r="N36" s="4">
        <f>+'[1]CORREGIDO EDAD SEX'!AJ97</f>
        <v>2934</v>
      </c>
      <c r="O36" s="4">
        <f>+'[1]CORREGIDO EDAD SEX'!AM97</f>
        <v>2557</v>
      </c>
      <c r="P36" s="4">
        <f>+'[1]CORREGIDO EDAD SEX'!AP97</f>
        <v>2094</v>
      </c>
      <c r="Q36" s="4">
        <f>+'[1]CORREGIDO EDAD SEX'!AS97</f>
        <v>1415</v>
      </c>
      <c r="R36" s="4">
        <f>+'[1]CORREGIDO EDAD SEX'!AV97</f>
        <v>830</v>
      </c>
      <c r="S36" s="4">
        <f>+'[1]CORREGIDO EDAD SEX'!AY97</f>
        <v>712</v>
      </c>
      <c r="T36" s="4">
        <f>+'[1]CORREGIDO EDAD SEX'!BB97</f>
        <v>386</v>
      </c>
      <c r="U36" s="4">
        <f>+'[1]CORREGIDO EDAD SEX'!BE97</f>
        <v>200</v>
      </c>
      <c r="V36" s="4">
        <f>+'[1]CORREGIDO EDAD SEX'!BH97</f>
        <v>0</v>
      </c>
      <c r="W36" s="4">
        <f t="shared" si="4"/>
        <v>40062</v>
      </c>
    </row>
    <row r="37" spans="1:23" ht="11.25">
      <c r="A37" s="180"/>
      <c r="B37" s="165"/>
      <c r="C37" s="48" t="s">
        <v>62</v>
      </c>
      <c r="D37" s="4">
        <f>+'[1]CORREGIDO EDAD SEX'!F98</f>
        <v>68</v>
      </c>
      <c r="E37" s="4">
        <f>+'[1]CORREGIDO EDAD SEX'!I98</f>
        <v>55</v>
      </c>
      <c r="F37" s="4">
        <f>+'[1]CORREGIDO EDAD SEX'!L98</f>
        <v>23</v>
      </c>
      <c r="G37" s="4">
        <f>+'[1]CORREGIDO EDAD SEX'!O98</f>
        <v>90</v>
      </c>
      <c r="H37" s="4">
        <f>+'[1]CORREGIDO EDAD SEX'!R98</f>
        <v>124</v>
      </c>
      <c r="I37" s="4">
        <f>+'[1]CORREGIDO EDAD SEX'!U98</f>
        <v>158</v>
      </c>
      <c r="J37" s="4">
        <f>+'[1]CORREGIDO EDAD SEX'!X98</f>
        <v>244</v>
      </c>
      <c r="K37" s="4">
        <f>+'[1]CORREGIDO EDAD SEX'!AA98</f>
        <v>282</v>
      </c>
      <c r="L37" s="4">
        <f>+'[1]CORREGIDO EDAD SEX'!AD98</f>
        <v>384</v>
      </c>
      <c r="M37" s="4">
        <f>+'[1]CORREGIDO EDAD SEX'!AG98</f>
        <v>482</v>
      </c>
      <c r="N37" s="4">
        <f>+'[1]CORREGIDO EDAD SEX'!AJ98</f>
        <v>519</v>
      </c>
      <c r="O37" s="4">
        <f>+'[1]CORREGIDO EDAD SEX'!AM98</f>
        <v>548</v>
      </c>
      <c r="P37" s="4">
        <f>+'[1]CORREGIDO EDAD SEX'!AP98</f>
        <v>578</v>
      </c>
      <c r="Q37" s="4">
        <f>+'[1]CORREGIDO EDAD SEX'!AS98</f>
        <v>417</v>
      </c>
      <c r="R37" s="4">
        <f>+'[1]CORREGIDO EDAD SEX'!AV98</f>
        <v>259</v>
      </c>
      <c r="S37" s="4">
        <f>+'[1]CORREGIDO EDAD SEX'!AY98</f>
        <v>237</v>
      </c>
      <c r="T37" s="4">
        <f>+'[1]CORREGIDO EDAD SEX'!BB98</f>
        <v>95</v>
      </c>
      <c r="U37" s="4">
        <f>+'[1]CORREGIDO EDAD SEX'!BE98</f>
        <v>48</v>
      </c>
      <c r="V37" s="4">
        <f>+'[1]CORREGIDO EDAD SEX'!BH98</f>
        <v>0</v>
      </c>
      <c r="W37" s="4">
        <f t="shared" si="4"/>
        <v>4611</v>
      </c>
    </row>
    <row r="38" spans="1:23" ht="11.25">
      <c r="A38" s="180"/>
      <c r="B38" s="165"/>
      <c r="C38" s="48" t="s">
        <v>63</v>
      </c>
      <c r="D38" s="4">
        <f>+'[1]CORREGIDO EDAD SEX'!F99</f>
        <v>37</v>
      </c>
      <c r="E38" s="4">
        <f>+'[1]CORREGIDO EDAD SEX'!I99</f>
        <v>22</v>
      </c>
      <c r="F38" s="4">
        <f>+'[1]CORREGIDO EDAD SEX'!L99</f>
        <v>27</v>
      </c>
      <c r="G38" s="4">
        <f>+'[1]CORREGIDO EDAD SEX'!O99</f>
        <v>122</v>
      </c>
      <c r="H38" s="4">
        <f>+'[1]CORREGIDO EDAD SEX'!R99</f>
        <v>72</v>
      </c>
      <c r="I38" s="4">
        <f>+'[1]CORREGIDO EDAD SEX'!U99</f>
        <v>51</v>
      </c>
      <c r="J38" s="4">
        <f>+'[1]CORREGIDO EDAD SEX'!X99</f>
        <v>31</v>
      </c>
      <c r="K38" s="4">
        <f>+'[1]CORREGIDO EDAD SEX'!AA99</f>
        <v>47</v>
      </c>
      <c r="L38" s="4">
        <f>+'[1]CORREGIDO EDAD SEX'!AD99</f>
        <v>56</v>
      </c>
      <c r="M38" s="4">
        <f>+'[1]CORREGIDO EDAD SEX'!AG99</f>
        <v>71</v>
      </c>
      <c r="N38" s="4">
        <f>+'[1]CORREGIDO EDAD SEX'!AJ99</f>
        <v>81</v>
      </c>
      <c r="O38" s="4">
        <f>+'[1]CORREGIDO EDAD SEX'!AM99</f>
        <v>88</v>
      </c>
      <c r="P38" s="4">
        <f>+'[1]CORREGIDO EDAD SEX'!AP99</f>
        <v>94</v>
      </c>
      <c r="Q38" s="4">
        <f>+'[1]CORREGIDO EDAD SEX'!AS99</f>
        <v>85</v>
      </c>
      <c r="R38" s="4">
        <f>+'[1]CORREGIDO EDAD SEX'!AV99</f>
        <v>46</v>
      </c>
      <c r="S38" s="4">
        <f>+'[1]CORREGIDO EDAD SEX'!AY99</f>
        <v>41</v>
      </c>
      <c r="T38" s="4">
        <f>+'[1]CORREGIDO EDAD SEX'!BB99</f>
        <v>7</v>
      </c>
      <c r="U38" s="4">
        <f>+'[1]CORREGIDO EDAD SEX'!BE99</f>
        <v>12</v>
      </c>
      <c r="V38" s="4">
        <f>+'[1]CORREGIDO EDAD SEX'!BH99</f>
        <v>0</v>
      </c>
      <c r="W38" s="4">
        <f t="shared" si="4"/>
        <v>990</v>
      </c>
    </row>
    <row r="39" spans="1:23" ht="11.25">
      <c r="A39" s="180"/>
      <c r="B39" s="165"/>
      <c r="C39" s="48" t="s">
        <v>64</v>
      </c>
      <c r="D39" s="4">
        <f>+'[1]CORREGIDO EDAD SEX'!F100</f>
        <v>1140</v>
      </c>
      <c r="E39" s="4">
        <f>+'[1]CORREGIDO EDAD SEX'!I100</f>
        <v>920</v>
      </c>
      <c r="F39" s="4">
        <f>+'[1]CORREGIDO EDAD SEX'!L100</f>
        <v>1034</v>
      </c>
      <c r="G39" s="4">
        <f>+'[1]CORREGIDO EDAD SEX'!O100</f>
        <v>781</v>
      </c>
      <c r="H39" s="4">
        <f>+'[1]CORREGIDO EDAD SEX'!R100</f>
        <v>765</v>
      </c>
      <c r="I39" s="4">
        <f>+'[1]CORREGIDO EDAD SEX'!U100</f>
        <v>951</v>
      </c>
      <c r="J39" s="4">
        <f>+'[1]CORREGIDO EDAD SEX'!X100</f>
        <v>1321</v>
      </c>
      <c r="K39" s="4">
        <f>+'[1]CORREGIDO EDAD SEX'!AA100</f>
        <v>1452</v>
      </c>
      <c r="L39" s="4">
        <f>+'[1]CORREGIDO EDAD SEX'!AD100</f>
        <v>1433</v>
      </c>
      <c r="M39" s="4">
        <f>+'[1]CORREGIDO EDAD SEX'!AG100</f>
        <v>1499</v>
      </c>
      <c r="N39" s="4">
        <f>+'[1]CORREGIDO EDAD SEX'!AJ100</f>
        <v>1410</v>
      </c>
      <c r="O39" s="4">
        <f>+'[1]CORREGIDO EDAD SEX'!AM100</f>
        <v>1362</v>
      </c>
      <c r="P39" s="4">
        <f>+'[1]CORREGIDO EDAD SEX'!AP100</f>
        <v>1091</v>
      </c>
      <c r="Q39" s="4">
        <f>+'[1]CORREGIDO EDAD SEX'!AS100</f>
        <v>701</v>
      </c>
      <c r="R39" s="4">
        <f>+'[1]CORREGIDO EDAD SEX'!AV100</f>
        <v>416</v>
      </c>
      <c r="S39" s="4">
        <f>+'[1]CORREGIDO EDAD SEX'!AY100</f>
        <v>301</v>
      </c>
      <c r="T39" s="4">
        <f>+'[1]CORREGIDO EDAD SEX'!BB100</f>
        <v>114</v>
      </c>
      <c r="U39" s="4">
        <f>+'[1]CORREGIDO EDAD SEX'!BE100</f>
        <v>46</v>
      </c>
      <c r="V39" s="4">
        <f>+'[1]CORREGIDO EDAD SEX'!BH100</f>
        <v>0</v>
      </c>
      <c r="W39" s="4">
        <f t="shared" si="4"/>
        <v>16737</v>
      </c>
    </row>
    <row r="40" spans="1:23" ht="11.25">
      <c r="A40" s="180"/>
      <c r="B40" s="165"/>
      <c r="C40" s="48" t="s">
        <v>65</v>
      </c>
      <c r="D40" s="4">
        <f>+'[1]CORREGIDO EDAD SEX'!F101</f>
        <v>45</v>
      </c>
      <c r="E40" s="4">
        <f>+'[1]CORREGIDO EDAD SEX'!I101</f>
        <v>18</v>
      </c>
      <c r="F40" s="4">
        <f>+'[1]CORREGIDO EDAD SEX'!L101</f>
        <v>11</v>
      </c>
      <c r="G40" s="4">
        <f>+'[1]CORREGIDO EDAD SEX'!O101</f>
        <v>124</v>
      </c>
      <c r="H40" s="4">
        <f>+'[1]CORREGIDO EDAD SEX'!R101</f>
        <v>200</v>
      </c>
      <c r="I40" s="4">
        <f>+'[1]CORREGIDO EDAD SEX'!U101</f>
        <v>266</v>
      </c>
      <c r="J40" s="4">
        <f>+'[1]CORREGIDO EDAD SEX'!X101</f>
        <v>288</v>
      </c>
      <c r="K40" s="4">
        <f>+'[1]CORREGIDO EDAD SEX'!AA101</f>
        <v>308</v>
      </c>
      <c r="L40" s="4">
        <f>+'[1]CORREGIDO EDAD SEX'!AD101</f>
        <v>359</v>
      </c>
      <c r="M40" s="4">
        <f>+'[1]CORREGIDO EDAD SEX'!AG101</f>
        <v>320</v>
      </c>
      <c r="N40" s="4">
        <f>+'[1]CORREGIDO EDAD SEX'!AJ101</f>
        <v>267</v>
      </c>
      <c r="O40" s="4">
        <f>+'[1]CORREGIDO EDAD SEX'!AM101</f>
        <v>209</v>
      </c>
      <c r="P40" s="4">
        <f>+'[1]CORREGIDO EDAD SEX'!AP101</f>
        <v>140</v>
      </c>
      <c r="Q40" s="4">
        <f>+'[1]CORREGIDO EDAD SEX'!AS101</f>
        <v>100</v>
      </c>
      <c r="R40" s="4">
        <f>+'[1]CORREGIDO EDAD SEX'!AV101</f>
        <v>39</v>
      </c>
      <c r="S40" s="4">
        <f>+'[1]CORREGIDO EDAD SEX'!AY101</f>
        <v>24</v>
      </c>
      <c r="T40" s="4">
        <f>+'[1]CORREGIDO EDAD SEX'!BB101</f>
        <v>4</v>
      </c>
      <c r="U40" s="4">
        <f>+'[1]CORREGIDO EDAD SEX'!BE101</f>
        <v>2</v>
      </c>
      <c r="V40" s="4">
        <f>+'[1]CORREGIDO EDAD SEX'!BH101</f>
        <v>0</v>
      </c>
      <c r="W40" s="4">
        <f t="shared" si="4"/>
        <v>2724</v>
      </c>
    </row>
    <row r="41" spans="1:23" ht="11.25">
      <c r="A41" s="180"/>
      <c r="B41" s="165"/>
      <c r="C41" s="48" t="s">
        <v>66</v>
      </c>
      <c r="D41" s="4">
        <f>+'[1]CORREGIDO EDAD SEX'!F102</f>
        <v>2203</v>
      </c>
      <c r="E41" s="4">
        <f>+'[1]CORREGIDO EDAD SEX'!I102</f>
        <v>1951</v>
      </c>
      <c r="F41" s="4">
        <f>+'[1]CORREGIDO EDAD SEX'!L102</f>
        <v>1060</v>
      </c>
      <c r="G41" s="4">
        <f>+'[1]CORREGIDO EDAD SEX'!O102</f>
        <v>1012</v>
      </c>
      <c r="H41" s="4">
        <f>+'[1]CORREGIDO EDAD SEX'!R102</f>
        <v>990</v>
      </c>
      <c r="I41" s="4">
        <f>+'[1]CORREGIDO EDAD SEX'!U102</f>
        <v>1088</v>
      </c>
      <c r="J41" s="4">
        <f>+'[1]CORREGIDO EDAD SEX'!X102</f>
        <v>1308</v>
      </c>
      <c r="K41" s="4">
        <f>+'[1]CORREGIDO EDAD SEX'!AA102</f>
        <v>1318</v>
      </c>
      <c r="L41" s="4">
        <f>+'[1]CORREGIDO EDAD SEX'!AD102</f>
        <v>1206</v>
      </c>
      <c r="M41" s="4">
        <f>+'[1]CORREGIDO EDAD SEX'!AG102</f>
        <v>1074</v>
      </c>
      <c r="N41" s="4">
        <f>+'[1]CORREGIDO EDAD SEX'!AJ102</f>
        <v>937</v>
      </c>
      <c r="O41" s="4">
        <f>+'[1]CORREGIDO EDAD SEX'!AM102</f>
        <v>1006</v>
      </c>
      <c r="P41" s="4">
        <f>+'[1]CORREGIDO EDAD SEX'!AP102</f>
        <v>1029</v>
      </c>
      <c r="Q41" s="4">
        <f>+'[1]CORREGIDO EDAD SEX'!AS102</f>
        <v>722</v>
      </c>
      <c r="R41" s="4">
        <f>+'[1]CORREGIDO EDAD SEX'!AV102</f>
        <v>447</v>
      </c>
      <c r="S41" s="4">
        <f>+'[1]CORREGIDO EDAD SEX'!AY102</f>
        <v>259</v>
      </c>
      <c r="T41" s="4">
        <f>+'[1]CORREGIDO EDAD SEX'!BB102</f>
        <v>115</v>
      </c>
      <c r="U41" s="4">
        <f>+'[1]CORREGIDO EDAD SEX'!BE102</f>
        <v>60</v>
      </c>
      <c r="V41" s="4">
        <f>+'[1]CORREGIDO EDAD SEX'!BH102</f>
        <v>0</v>
      </c>
      <c r="W41" s="4">
        <f t="shared" si="4"/>
        <v>17785</v>
      </c>
    </row>
    <row r="42" spans="1:23" ht="11.25">
      <c r="A42" s="180"/>
      <c r="B42" s="165"/>
      <c r="C42" s="48" t="s">
        <v>67</v>
      </c>
      <c r="D42" s="4">
        <f>+'[1]CORREGIDO EDAD SEX'!F103</f>
        <v>3</v>
      </c>
      <c r="E42" s="4">
        <f>+'[1]CORREGIDO EDAD SEX'!I103</f>
        <v>3</v>
      </c>
      <c r="F42" s="4">
        <f>+'[1]CORREGIDO EDAD SEX'!L103</f>
        <v>6</v>
      </c>
      <c r="G42" s="4">
        <f>+'[1]CORREGIDO EDAD SEX'!O103</f>
        <v>9</v>
      </c>
      <c r="H42" s="4">
        <f>+'[1]CORREGIDO EDAD SEX'!R103</f>
        <v>5</v>
      </c>
      <c r="I42" s="4">
        <f>+'[1]CORREGIDO EDAD SEX'!U103</f>
        <v>13</v>
      </c>
      <c r="J42" s="4">
        <f>+'[1]CORREGIDO EDAD SEX'!X103</f>
        <v>7</v>
      </c>
      <c r="K42" s="4">
        <f>+'[1]CORREGIDO EDAD SEX'!AA103</f>
        <v>13</v>
      </c>
      <c r="L42" s="4">
        <f>+'[1]CORREGIDO EDAD SEX'!AD103</f>
        <v>14</v>
      </c>
      <c r="M42" s="4">
        <f>+'[1]CORREGIDO EDAD SEX'!AG103</f>
        <v>12</v>
      </c>
      <c r="N42" s="4">
        <f>+'[1]CORREGIDO EDAD SEX'!AJ103</f>
        <v>14</v>
      </c>
      <c r="O42" s="4">
        <f>+'[1]CORREGIDO EDAD SEX'!AM103</f>
        <v>10</v>
      </c>
      <c r="P42" s="4">
        <f>+'[1]CORREGIDO EDAD SEX'!AP103</f>
        <v>18</v>
      </c>
      <c r="Q42" s="4">
        <f>+'[1]CORREGIDO EDAD SEX'!AS103</f>
        <v>4</v>
      </c>
      <c r="R42" s="4">
        <f>+'[1]CORREGIDO EDAD SEX'!AV103</f>
        <v>2</v>
      </c>
      <c r="S42" s="4">
        <f>+'[1]CORREGIDO EDAD SEX'!AY103</f>
        <v>2</v>
      </c>
      <c r="T42" s="4">
        <f>+'[1]CORREGIDO EDAD SEX'!BB103</f>
        <v>1</v>
      </c>
      <c r="U42" s="4">
        <f>+'[1]CORREGIDO EDAD SEX'!BE103</f>
        <v>0</v>
      </c>
      <c r="V42" s="4">
        <f>+'[1]CORREGIDO EDAD SEX'!BH103</f>
        <v>0</v>
      </c>
      <c r="W42" s="4">
        <f t="shared" si="4"/>
        <v>136</v>
      </c>
    </row>
    <row r="43" spans="1:23" ht="11.25">
      <c r="A43" s="180"/>
      <c r="B43" s="165"/>
      <c r="C43" s="48" t="s">
        <v>71</v>
      </c>
      <c r="D43" s="4">
        <f>+'[1]CORREGIDO EDAD SEX'!F107</f>
        <v>259</v>
      </c>
      <c r="E43" s="4">
        <f>+'[1]CORREGIDO EDAD SEX'!I107</f>
        <v>443</v>
      </c>
      <c r="F43" s="4">
        <f>+'[1]CORREGIDO EDAD SEX'!L107</f>
        <v>590</v>
      </c>
      <c r="G43" s="4">
        <f>+'[1]CORREGIDO EDAD SEX'!O107</f>
        <v>1245</v>
      </c>
      <c r="H43" s="4">
        <f>+'[1]CORREGIDO EDAD SEX'!R107</f>
        <v>1440</v>
      </c>
      <c r="I43" s="4">
        <f>+'[1]CORREGIDO EDAD SEX'!U107</f>
        <v>1622</v>
      </c>
      <c r="J43" s="4">
        <f>+'[1]CORREGIDO EDAD SEX'!X107</f>
        <v>1839</v>
      </c>
      <c r="K43" s="4">
        <f>+'[1]CORREGIDO EDAD SEX'!AA107</f>
        <v>2038</v>
      </c>
      <c r="L43" s="4">
        <f>+'[1]CORREGIDO EDAD SEX'!AD107</f>
        <v>2030</v>
      </c>
      <c r="M43" s="4">
        <f>+'[1]CORREGIDO EDAD SEX'!AG107</f>
        <v>1899</v>
      </c>
      <c r="N43" s="4">
        <f>+'[1]CORREGIDO EDAD SEX'!AJ107</f>
        <v>1548</v>
      </c>
      <c r="O43" s="4">
        <f>+'[1]CORREGIDO EDAD SEX'!AM107</f>
        <v>1270</v>
      </c>
      <c r="P43" s="4">
        <f>+'[1]CORREGIDO EDAD SEX'!AP107</f>
        <v>993</v>
      </c>
      <c r="Q43" s="4">
        <f>+'[1]CORREGIDO EDAD SEX'!AS107</f>
        <v>490</v>
      </c>
      <c r="R43" s="4">
        <f>+'[1]CORREGIDO EDAD SEX'!AV107</f>
        <v>272</v>
      </c>
      <c r="S43" s="4">
        <f>+'[1]CORREGIDO EDAD SEX'!AY107</f>
        <v>209</v>
      </c>
      <c r="T43" s="4">
        <f>+'[1]CORREGIDO EDAD SEX'!BB107</f>
        <v>126</v>
      </c>
      <c r="U43" s="4">
        <f>+'[1]CORREGIDO EDAD SEX'!BE107</f>
        <v>52</v>
      </c>
      <c r="V43" s="4">
        <f>+'[1]CORREGIDO EDAD SEX'!BH107</f>
        <v>0</v>
      </c>
      <c r="W43" s="4">
        <f t="shared" si="4"/>
        <v>18365</v>
      </c>
    </row>
    <row r="44" spans="1:23" ht="11.25">
      <c r="A44" s="180"/>
      <c r="B44" s="166"/>
      <c r="C44" s="120" t="s">
        <v>17</v>
      </c>
      <c r="D44" s="117">
        <f aca="true" t="shared" si="5" ref="D44:W44">SUM(D31:D43)</f>
        <v>8653</v>
      </c>
      <c r="E44" s="117">
        <f t="shared" si="5"/>
        <v>8844</v>
      </c>
      <c r="F44" s="117">
        <f t="shared" si="5"/>
        <v>6452</v>
      </c>
      <c r="G44" s="117">
        <f t="shared" si="5"/>
        <v>8774</v>
      </c>
      <c r="H44" s="117">
        <f t="shared" si="5"/>
        <v>9036</v>
      </c>
      <c r="I44" s="117">
        <f t="shared" si="5"/>
        <v>10558</v>
      </c>
      <c r="J44" s="117">
        <f t="shared" si="5"/>
        <v>12625</v>
      </c>
      <c r="K44" s="117">
        <f t="shared" si="5"/>
        <v>12912</v>
      </c>
      <c r="L44" s="117">
        <f t="shared" si="5"/>
        <v>12407</v>
      </c>
      <c r="M44" s="117">
        <f t="shared" si="5"/>
        <v>12100</v>
      </c>
      <c r="N44" s="117">
        <f t="shared" si="5"/>
        <v>10373</v>
      </c>
      <c r="O44" s="117">
        <f t="shared" si="5"/>
        <v>9319</v>
      </c>
      <c r="P44" s="117">
        <f t="shared" si="5"/>
        <v>7846</v>
      </c>
      <c r="Q44" s="117">
        <f t="shared" si="5"/>
        <v>5191</v>
      </c>
      <c r="R44" s="117">
        <f t="shared" si="5"/>
        <v>3160</v>
      </c>
      <c r="S44" s="117">
        <f t="shared" si="5"/>
        <v>2416</v>
      </c>
      <c r="T44" s="117">
        <f t="shared" si="5"/>
        <v>1242</v>
      </c>
      <c r="U44" s="117">
        <f t="shared" si="5"/>
        <v>600</v>
      </c>
      <c r="V44" s="117">
        <f t="shared" si="5"/>
        <v>0</v>
      </c>
      <c r="W44" s="117">
        <f t="shared" si="5"/>
        <v>142508</v>
      </c>
    </row>
    <row r="45" spans="1:23" ht="11.25">
      <c r="A45" s="180"/>
      <c r="B45" s="164" t="s">
        <v>36</v>
      </c>
      <c r="C45" s="123" t="s">
        <v>124</v>
      </c>
      <c r="D45" s="4">
        <f>+'[1]CORREGIDO EDAD SEX'!F109</f>
        <v>569</v>
      </c>
      <c r="E45" s="4">
        <f>+'[1]CORREGIDO EDAD SEX'!I109</f>
        <v>520</v>
      </c>
      <c r="F45" s="4">
        <f>+'[1]CORREGIDO EDAD SEX'!L109</f>
        <v>386</v>
      </c>
      <c r="G45" s="4">
        <f>+'[1]CORREGIDO EDAD SEX'!O109</f>
        <v>447</v>
      </c>
      <c r="H45" s="4">
        <f>+'[1]CORREGIDO EDAD SEX'!R109</f>
        <v>385</v>
      </c>
      <c r="I45" s="4">
        <f>+'[1]CORREGIDO EDAD SEX'!U109</f>
        <v>595</v>
      </c>
      <c r="J45" s="4">
        <f>+'[1]CORREGIDO EDAD SEX'!X109</f>
        <v>786</v>
      </c>
      <c r="K45" s="4">
        <f>+'[1]CORREGIDO EDAD SEX'!AA109</f>
        <v>782</v>
      </c>
      <c r="L45" s="4">
        <f>+'[1]CORREGIDO EDAD SEX'!AD109</f>
        <v>790</v>
      </c>
      <c r="M45" s="4">
        <f>+'[1]CORREGIDO EDAD SEX'!AG109</f>
        <v>799</v>
      </c>
      <c r="N45" s="4">
        <f>+'[1]CORREGIDO EDAD SEX'!AJ109</f>
        <v>656</v>
      </c>
      <c r="O45" s="4">
        <f>+'[1]CORREGIDO EDAD SEX'!AM109</f>
        <v>673</v>
      </c>
      <c r="P45" s="4">
        <f>+'[1]CORREGIDO EDAD SEX'!AP109</f>
        <v>523</v>
      </c>
      <c r="Q45" s="4">
        <f>+'[1]CORREGIDO EDAD SEX'!AS109</f>
        <v>393</v>
      </c>
      <c r="R45" s="4">
        <f>+'[1]CORREGIDO EDAD SEX'!AV109</f>
        <v>222</v>
      </c>
      <c r="S45" s="4">
        <f>+'[1]CORREGIDO EDAD SEX'!AY109</f>
        <v>178</v>
      </c>
      <c r="T45" s="4">
        <f>+'[1]CORREGIDO EDAD SEX'!BB109</f>
        <v>76</v>
      </c>
      <c r="U45" s="4">
        <f>+'[1]CORREGIDO EDAD SEX'!BE109</f>
        <v>45</v>
      </c>
      <c r="V45" s="4">
        <f>+'[1]CORREGIDO EDAD SEX'!BH109</f>
        <v>0</v>
      </c>
      <c r="W45" s="4">
        <f aca="true" t="shared" si="6" ref="W45:W59">SUM(D45:V45)</f>
        <v>8825</v>
      </c>
    </row>
    <row r="46" spans="1:23" ht="11.25">
      <c r="A46" s="180"/>
      <c r="B46" s="165"/>
      <c r="C46" s="48" t="s">
        <v>72</v>
      </c>
      <c r="D46" s="4">
        <f>+'[1]CORREGIDO EDAD SEX'!F110</f>
        <v>73528</v>
      </c>
      <c r="E46" s="4">
        <f>+'[1]CORREGIDO EDAD SEX'!I110</f>
        <v>18746</v>
      </c>
      <c r="F46" s="4">
        <f>+'[1]CORREGIDO EDAD SEX'!L110</f>
        <v>11878</v>
      </c>
      <c r="G46" s="4">
        <f>+'[1]CORREGIDO EDAD SEX'!O110</f>
        <v>15596</v>
      </c>
      <c r="H46" s="4">
        <f>+'[1]CORREGIDO EDAD SEX'!R110</f>
        <v>15538</v>
      </c>
      <c r="I46" s="4">
        <f>+'[1]CORREGIDO EDAD SEX'!U110</f>
        <v>18386</v>
      </c>
      <c r="J46" s="4">
        <f>+'[1]CORREGIDO EDAD SEX'!X110</f>
        <v>20586</v>
      </c>
      <c r="K46" s="4">
        <f>+'[1]CORREGIDO EDAD SEX'!AA110</f>
        <v>22204</v>
      </c>
      <c r="L46" s="4">
        <f>+'[1]CORREGIDO EDAD SEX'!AD110</f>
        <v>24271</v>
      </c>
      <c r="M46" s="4">
        <f>+'[1]CORREGIDO EDAD SEX'!AG110</f>
        <v>26940</v>
      </c>
      <c r="N46" s="4">
        <f>+'[1]CORREGIDO EDAD SEX'!AJ110</f>
        <v>26563</v>
      </c>
      <c r="O46" s="4">
        <f>+'[1]CORREGIDO EDAD SEX'!AM110</f>
        <v>29702</v>
      </c>
      <c r="P46" s="4">
        <f>+'[1]CORREGIDO EDAD SEX'!AP110</f>
        <v>29279</v>
      </c>
      <c r="Q46" s="4">
        <f>+'[1]CORREGIDO EDAD SEX'!AS110</f>
        <v>21761</v>
      </c>
      <c r="R46" s="4">
        <f>+'[1]CORREGIDO EDAD SEX'!AV110</f>
        <v>15375</v>
      </c>
      <c r="S46" s="4">
        <f>+'[1]CORREGIDO EDAD SEX'!AY110</f>
        <v>15800</v>
      </c>
      <c r="T46" s="4">
        <f>+'[1]CORREGIDO EDAD SEX'!BB110</f>
        <v>9959</v>
      </c>
      <c r="U46" s="4">
        <f>+'[1]CORREGIDO EDAD SEX'!BE110</f>
        <v>6630</v>
      </c>
      <c r="V46" s="4">
        <f>+'[1]CORREGIDO EDAD SEX'!BH110</f>
        <v>0</v>
      </c>
      <c r="W46" s="4">
        <f t="shared" si="6"/>
        <v>402742</v>
      </c>
    </row>
    <row r="47" spans="1:23" ht="11.25">
      <c r="A47" s="180"/>
      <c r="B47" s="165"/>
      <c r="C47" s="48" t="s">
        <v>73</v>
      </c>
      <c r="D47" s="4">
        <f>+'[1]CORREGIDO EDAD SEX'!F111</f>
        <v>8566</v>
      </c>
      <c r="E47" s="4">
        <f>+'[1]CORREGIDO EDAD SEX'!I111</f>
        <v>8721</v>
      </c>
      <c r="F47" s="4">
        <f>+'[1]CORREGIDO EDAD SEX'!L111</f>
        <v>6635</v>
      </c>
      <c r="G47" s="4">
        <f>+'[1]CORREGIDO EDAD SEX'!O111</f>
        <v>9135</v>
      </c>
      <c r="H47" s="4">
        <f>+'[1]CORREGIDO EDAD SEX'!R111</f>
        <v>9809</v>
      </c>
      <c r="I47" s="4">
        <f>+'[1]CORREGIDO EDAD SEX'!U111</f>
        <v>12214</v>
      </c>
      <c r="J47" s="4">
        <f>+'[1]CORREGIDO EDAD SEX'!X111</f>
        <v>14478</v>
      </c>
      <c r="K47" s="4">
        <f>+'[1]CORREGIDO EDAD SEX'!AA111</f>
        <v>14523</v>
      </c>
      <c r="L47" s="4">
        <f>+'[1]CORREGIDO EDAD SEX'!AD111</f>
        <v>14527</v>
      </c>
      <c r="M47" s="4">
        <f>+'[1]CORREGIDO EDAD SEX'!AG111</f>
        <v>14284</v>
      </c>
      <c r="N47" s="4">
        <f>+'[1]CORREGIDO EDAD SEX'!AJ111</f>
        <v>12728</v>
      </c>
      <c r="O47" s="4">
        <f>+'[1]CORREGIDO EDAD SEX'!AM111</f>
        <v>12059</v>
      </c>
      <c r="P47" s="4">
        <f>+'[1]CORREGIDO EDAD SEX'!AP111</f>
        <v>10656</v>
      </c>
      <c r="Q47" s="4">
        <f>+'[1]CORREGIDO EDAD SEX'!AS111</f>
        <v>7177</v>
      </c>
      <c r="R47" s="4">
        <f>+'[1]CORREGIDO EDAD SEX'!AV111</f>
        <v>4547</v>
      </c>
      <c r="S47" s="4">
        <f>+'[1]CORREGIDO EDAD SEX'!AY111</f>
        <v>3554</v>
      </c>
      <c r="T47" s="4">
        <f>+'[1]CORREGIDO EDAD SEX'!BB111</f>
        <v>1726</v>
      </c>
      <c r="U47" s="4">
        <f>+'[1]CORREGIDO EDAD SEX'!BE111</f>
        <v>1019</v>
      </c>
      <c r="V47" s="4">
        <f>+'[1]CORREGIDO EDAD SEX'!BH111</f>
        <v>0</v>
      </c>
      <c r="W47" s="4">
        <f t="shared" si="6"/>
        <v>166358</v>
      </c>
    </row>
    <row r="48" spans="1:23" ht="11.25">
      <c r="A48" s="180"/>
      <c r="B48" s="165"/>
      <c r="C48" s="48" t="s">
        <v>74</v>
      </c>
      <c r="D48" s="4">
        <f>+'[1]CORREGIDO EDAD SEX'!F112</f>
        <v>2234</v>
      </c>
      <c r="E48" s="4">
        <f>+'[1]CORREGIDO EDAD SEX'!I112</f>
        <v>3988</v>
      </c>
      <c r="F48" s="4">
        <f>+'[1]CORREGIDO EDAD SEX'!L112</f>
        <v>3758</v>
      </c>
      <c r="G48" s="4">
        <f>+'[1]CORREGIDO EDAD SEX'!O112</f>
        <v>3505</v>
      </c>
      <c r="H48" s="4">
        <f>+'[1]CORREGIDO EDAD SEX'!R112</f>
        <v>3025</v>
      </c>
      <c r="I48" s="4">
        <f>+'[1]CORREGIDO EDAD SEX'!U112</f>
        <v>3200</v>
      </c>
      <c r="J48" s="4">
        <f>+'[1]CORREGIDO EDAD SEX'!X112</f>
        <v>3902</v>
      </c>
      <c r="K48" s="4">
        <f>+'[1]CORREGIDO EDAD SEX'!AA112</f>
        <v>4436</v>
      </c>
      <c r="L48" s="4">
        <f>+'[1]CORREGIDO EDAD SEX'!AD112</f>
        <v>4366</v>
      </c>
      <c r="M48" s="4">
        <f>+'[1]CORREGIDO EDAD SEX'!AG112</f>
        <v>4055</v>
      </c>
      <c r="N48" s="4">
        <f>+'[1]CORREGIDO EDAD SEX'!AJ112</f>
        <v>3191</v>
      </c>
      <c r="O48" s="4">
        <f>+'[1]CORREGIDO EDAD SEX'!AM112</f>
        <v>2906</v>
      </c>
      <c r="P48" s="4">
        <f>+'[1]CORREGIDO EDAD SEX'!AP112</f>
        <v>2093</v>
      </c>
      <c r="Q48" s="4">
        <f>+'[1]CORREGIDO EDAD SEX'!AS112</f>
        <v>1282</v>
      </c>
      <c r="R48" s="4">
        <f>+'[1]CORREGIDO EDAD SEX'!AV112</f>
        <v>979</v>
      </c>
      <c r="S48" s="4">
        <f>+'[1]CORREGIDO EDAD SEX'!AY112</f>
        <v>761</v>
      </c>
      <c r="T48" s="4">
        <f>+'[1]CORREGIDO EDAD SEX'!BB112</f>
        <v>467</v>
      </c>
      <c r="U48" s="4">
        <f>+'[1]CORREGIDO EDAD SEX'!BE112</f>
        <v>240</v>
      </c>
      <c r="V48" s="4">
        <f>+'[1]CORREGIDO EDAD SEX'!BH112</f>
        <v>0</v>
      </c>
      <c r="W48" s="4">
        <f t="shared" si="6"/>
        <v>48388</v>
      </c>
    </row>
    <row r="49" spans="1:23" ht="11.25">
      <c r="A49" s="180"/>
      <c r="B49" s="165"/>
      <c r="C49" s="48" t="s">
        <v>75</v>
      </c>
      <c r="D49" s="4">
        <f>+'[1]CORREGIDO EDAD SEX'!F113</f>
        <v>152</v>
      </c>
      <c r="E49" s="4">
        <f>+'[1]CORREGIDO EDAD SEX'!I113</f>
        <v>1083</v>
      </c>
      <c r="F49" s="4">
        <f>+'[1]CORREGIDO EDAD SEX'!L113</f>
        <v>1449</v>
      </c>
      <c r="G49" s="4">
        <f>+'[1]CORREGIDO EDAD SEX'!O113</f>
        <v>1988</v>
      </c>
      <c r="H49" s="4">
        <f>+'[1]CORREGIDO EDAD SEX'!R113</f>
        <v>2290</v>
      </c>
      <c r="I49" s="4">
        <f>+'[1]CORREGIDO EDAD SEX'!U113</f>
        <v>4105</v>
      </c>
      <c r="J49" s="4">
        <f>+'[1]CORREGIDO EDAD SEX'!X113</f>
        <v>5924</v>
      </c>
      <c r="K49" s="4">
        <f>+'[1]CORREGIDO EDAD SEX'!AA113</f>
        <v>6276</v>
      </c>
      <c r="L49" s="4">
        <f>+'[1]CORREGIDO EDAD SEX'!AD113</f>
        <v>6542</v>
      </c>
      <c r="M49" s="4">
        <f>+'[1]CORREGIDO EDAD SEX'!AG113</f>
        <v>8844</v>
      </c>
      <c r="N49" s="4">
        <f>+'[1]CORREGIDO EDAD SEX'!AJ113</f>
        <v>8717</v>
      </c>
      <c r="O49" s="4">
        <f>+'[1]CORREGIDO EDAD SEX'!AM113</f>
        <v>7554</v>
      </c>
      <c r="P49" s="4">
        <f>+'[1]CORREGIDO EDAD SEX'!AP113</f>
        <v>5808</v>
      </c>
      <c r="Q49" s="4">
        <f>+'[1]CORREGIDO EDAD SEX'!AS113</f>
        <v>3089</v>
      </c>
      <c r="R49" s="4">
        <f>+'[1]CORREGIDO EDAD SEX'!AV113</f>
        <v>1580</v>
      </c>
      <c r="S49" s="4">
        <f>+'[1]CORREGIDO EDAD SEX'!AY113</f>
        <v>1118</v>
      </c>
      <c r="T49" s="4">
        <f>+'[1]CORREGIDO EDAD SEX'!BB113</f>
        <v>518</v>
      </c>
      <c r="U49" s="4">
        <f>+'[1]CORREGIDO EDAD SEX'!BE113</f>
        <v>226</v>
      </c>
      <c r="V49" s="4">
        <f>+'[1]CORREGIDO EDAD SEX'!BH113</f>
        <v>0</v>
      </c>
      <c r="W49" s="4">
        <f t="shared" si="6"/>
        <v>67263</v>
      </c>
    </row>
    <row r="50" spans="1:23" ht="11.25">
      <c r="A50" s="180"/>
      <c r="B50" s="165"/>
      <c r="C50" s="48" t="s">
        <v>76</v>
      </c>
      <c r="D50" s="4">
        <f>+'[1]CORREGIDO EDAD SEX'!F114</f>
        <v>4</v>
      </c>
      <c r="E50" s="4">
        <f>+'[1]CORREGIDO EDAD SEX'!I114</f>
        <v>8</v>
      </c>
      <c r="F50" s="4">
        <f>+'[1]CORREGIDO EDAD SEX'!L114</f>
        <v>12</v>
      </c>
      <c r="G50" s="4">
        <f>+'[1]CORREGIDO EDAD SEX'!O114</f>
        <v>6</v>
      </c>
      <c r="H50" s="4">
        <f>+'[1]CORREGIDO EDAD SEX'!R114</f>
        <v>4</v>
      </c>
      <c r="I50" s="4">
        <f>+'[1]CORREGIDO EDAD SEX'!U114</f>
        <v>4</v>
      </c>
      <c r="J50" s="4">
        <f>+'[1]CORREGIDO EDAD SEX'!X114</f>
        <v>14</v>
      </c>
      <c r="K50" s="4">
        <f>+'[1]CORREGIDO EDAD SEX'!AA114</f>
        <v>16</v>
      </c>
      <c r="L50" s="4">
        <f>+'[1]CORREGIDO EDAD SEX'!AD114</f>
        <v>21</v>
      </c>
      <c r="M50" s="4">
        <f>+'[1]CORREGIDO EDAD SEX'!AG114</f>
        <v>31</v>
      </c>
      <c r="N50" s="4">
        <f>+'[1]CORREGIDO EDAD SEX'!AJ114</f>
        <v>42</v>
      </c>
      <c r="O50" s="4">
        <f>+'[1]CORREGIDO EDAD SEX'!AM114</f>
        <v>76</v>
      </c>
      <c r="P50" s="4">
        <f>+'[1]CORREGIDO EDAD SEX'!AP114</f>
        <v>130</v>
      </c>
      <c r="Q50" s="4">
        <f>+'[1]CORREGIDO EDAD SEX'!AS114</f>
        <v>90</v>
      </c>
      <c r="R50" s="4">
        <f>+'[1]CORREGIDO EDAD SEX'!AV114</f>
        <v>123</v>
      </c>
      <c r="S50" s="4">
        <f>+'[1]CORREGIDO EDAD SEX'!AY114</f>
        <v>150</v>
      </c>
      <c r="T50" s="4">
        <f>+'[1]CORREGIDO EDAD SEX'!BB114</f>
        <v>100</v>
      </c>
      <c r="U50" s="4">
        <f>+'[1]CORREGIDO EDAD SEX'!BE114</f>
        <v>69</v>
      </c>
      <c r="V50" s="4">
        <f>+'[1]CORREGIDO EDAD SEX'!BH114</f>
        <v>0</v>
      </c>
      <c r="W50" s="4">
        <f t="shared" si="6"/>
        <v>900</v>
      </c>
    </row>
    <row r="51" spans="1:23" ht="11.25">
      <c r="A51" s="180"/>
      <c r="B51" s="165"/>
      <c r="C51" s="48" t="s">
        <v>77</v>
      </c>
      <c r="D51" s="4">
        <f>+'[1]CORREGIDO EDAD SEX'!F115</f>
        <v>472</v>
      </c>
      <c r="E51" s="4">
        <f>+'[1]CORREGIDO EDAD SEX'!I115</f>
        <v>286</v>
      </c>
      <c r="F51" s="4">
        <f>+'[1]CORREGIDO EDAD SEX'!L115</f>
        <v>218</v>
      </c>
      <c r="G51" s="4">
        <f>+'[1]CORREGIDO EDAD SEX'!O115</f>
        <v>353</v>
      </c>
      <c r="H51" s="4">
        <f>+'[1]CORREGIDO EDAD SEX'!R115</f>
        <v>304</v>
      </c>
      <c r="I51" s="4">
        <f>+'[1]CORREGIDO EDAD SEX'!U115</f>
        <v>315</v>
      </c>
      <c r="J51" s="4">
        <f>+'[1]CORREGIDO EDAD SEX'!X115</f>
        <v>392</v>
      </c>
      <c r="K51" s="4">
        <f>+'[1]CORREGIDO EDAD SEX'!AA115</f>
        <v>389</v>
      </c>
      <c r="L51" s="4">
        <f>+'[1]CORREGIDO EDAD SEX'!AD115</f>
        <v>606</v>
      </c>
      <c r="M51" s="4">
        <f>+'[1]CORREGIDO EDAD SEX'!AG115</f>
        <v>574</v>
      </c>
      <c r="N51" s="4">
        <f>+'[1]CORREGIDO EDAD SEX'!AJ115</f>
        <v>716</v>
      </c>
      <c r="O51" s="4">
        <f>+'[1]CORREGIDO EDAD SEX'!AM115</f>
        <v>795</v>
      </c>
      <c r="P51" s="4">
        <f>+'[1]CORREGIDO EDAD SEX'!AP115</f>
        <v>457</v>
      </c>
      <c r="Q51" s="4">
        <f>+'[1]CORREGIDO EDAD SEX'!AS115</f>
        <v>359</v>
      </c>
      <c r="R51" s="4">
        <f>+'[1]CORREGIDO EDAD SEX'!AV115</f>
        <v>322</v>
      </c>
      <c r="S51" s="4">
        <f>+'[1]CORREGIDO EDAD SEX'!AY115</f>
        <v>319</v>
      </c>
      <c r="T51" s="4">
        <f>+'[1]CORREGIDO EDAD SEX'!BB115</f>
        <v>223</v>
      </c>
      <c r="U51" s="4">
        <f>+'[1]CORREGIDO EDAD SEX'!BE115</f>
        <v>213</v>
      </c>
      <c r="V51" s="4">
        <f>+'[1]CORREGIDO EDAD SEX'!BH115</f>
        <v>0</v>
      </c>
      <c r="W51" s="4">
        <f t="shared" si="6"/>
        <v>7313</v>
      </c>
    </row>
    <row r="52" spans="1:23" ht="11.25">
      <c r="A52" s="180"/>
      <c r="B52" s="165"/>
      <c r="C52" s="48" t="s">
        <v>97</v>
      </c>
      <c r="D52" s="4">
        <f>+'[1]CORREGIDO EDAD SEX'!F116</f>
        <v>1</v>
      </c>
      <c r="E52" s="4">
        <f>+'[1]CORREGIDO EDAD SEX'!I116</f>
        <v>2</v>
      </c>
      <c r="F52" s="4">
        <f>+'[1]CORREGIDO EDAD SEX'!L116</f>
        <v>1</v>
      </c>
      <c r="G52" s="4">
        <f>+'[1]CORREGIDO EDAD SEX'!O116</f>
        <v>0</v>
      </c>
      <c r="H52" s="4">
        <f>+'[1]CORREGIDO EDAD SEX'!R116</f>
        <v>730</v>
      </c>
      <c r="I52" s="4">
        <f>+'[1]CORREGIDO EDAD SEX'!U116</f>
        <v>608</v>
      </c>
      <c r="J52" s="4">
        <f>+'[1]CORREGIDO EDAD SEX'!X116</f>
        <v>4</v>
      </c>
      <c r="K52" s="4">
        <f>+'[1]CORREGIDO EDAD SEX'!AA116</f>
        <v>58</v>
      </c>
      <c r="L52" s="4">
        <f>+'[1]CORREGIDO EDAD SEX'!AD116</f>
        <v>29</v>
      </c>
      <c r="M52" s="4">
        <f>+'[1]CORREGIDO EDAD SEX'!AG116</f>
        <v>9</v>
      </c>
      <c r="N52" s="4">
        <f>+'[1]CORREGIDO EDAD SEX'!AJ116</f>
        <v>226</v>
      </c>
      <c r="O52" s="4">
        <f>+'[1]CORREGIDO EDAD SEX'!AM116</f>
        <v>212</v>
      </c>
      <c r="P52" s="4">
        <f>+'[1]CORREGIDO EDAD SEX'!AP116</f>
        <v>10</v>
      </c>
      <c r="Q52" s="4">
        <f>+'[1]CORREGIDO EDAD SEX'!AS116</f>
        <v>596</v>
      </c>
      <c r="R52" s="4">
        <f>+'[1]CORREGIDO EDAD SEX'!AV116</f>
        <v>52</v>
      </c>
      <c r="S52" s="4">
        <f>+'[1]CORREGIDO EDAD SEX'!AY116</f>
        <v>15</v>
      </c>
      <c r="T52" s="4">
        <f>+'[1]CORREGIDO EDAD SEX'!BB116</f>
        <v>3</v>
      </c>
      <c r="U52" s="4">
        <f>+'[1]CORREGIDO EDAD SEX'!BE116</f>
        <v>15</v>
      </c>
      <c r="V52" s="4">
        <f>+'[1]CORREGIDO EDAD SEX'!BH116</f>
        <v>0</v>
      </c>
      <c r="W52" s="4">
        <f>SUM(D52:V52)</f>
        <v>2571</v>
      </c>
    </row>
    <row r="53" spans="1:23" ht="11.25">
      <c r="A53" s="180"/>
      <c r="B53" s="166"/>
      <c r="C53" s="120" t="s">
        <v>17</v>
      </c>
      <c r="D53" s="117">
        <f aca="true" t="shared" si="7" ref="D53:W53">SUM(D45:D52)</f>
        <v>85526</v>
      </c>
      <c r="E53" s="117">
        <f t="shared" si="7"/>
        <v>33354</v>
      </c>
      <c r="F53" s="117">
        <f t="shared" si="7"/>
        <v>24337</v>
      </c>
      <c r="G53" s="117">
        <f t="shared" si="7"/>
        <v>31030</v>
      </c>
      <c r="H53" s="117">
        <f t="shared" si="7"/>
        <v>32085</v>
      </c>
      <c r="I53" s="117">
        <f t="shared" si="7"/>
        <v>39427</v>
      </c>
      <c r="J53" s="117">
        <f t="shared" si="7"/>
        <v>46086</v>
      </c>
      <c r="K53" s="117">
        <f t="shared" si="7"/>
        <v>48684</v>
      </c>
      <c r="L53" s="117">
        <f t="shared" si="7"/>
        <v>51152</v>
      </c>
      <c r="M53" s="117">
        <f t="shared" si="7"/>
        <v>55536</v>
      </c>
      <c r="N53" s="117">
        <f t="shared" si="7"/>
        <v>52839</v>
      </c>
      <c r="O53" s="117">
        <f t="shared" si="7"/>
        <v>53977</v>
      </c>
      <c r="P53" s="117">
        <f t="shared" si="7"/>
        <v>48956</v>
      </c>
      <c r="Q53" s="117">
        <f t="shared" si="7"/>
        <v>34747</v>
      </c>
      <c r="R53" s="117">
        <f t="shared" si="7"/>
        <v>23200</v>
      </c>
      <c r="S53" s="117">
        <f t="shared" si="7"/>
        <v>21895</v>
      </c>
      <c r="T53" s="117">
        <f t="shared" si="7"/>
        <v>13072</v>
      </c>
      <c r="U53" s="117">
        <f t="shared" si="7"/>
        <v>8457</v>
      </c>
      <c r="V53" s="117">
        <f t="shared" si="7"/>
        <v>0</v>
      </c>
      <c r="W53" s="117">
        <f t="shared" si="7"/>
        <v>704360</v>
      </c>
    </row>
    <row r="54" spans="1:23" ht="11.25">
      <c r="A54" s="180"/>
      <c r="B54" s="164" t="s">
        <v>215</v>
      </c>
      <c r="C54" s="123" t="s">
        <v>210</v>
      </c>
      <c r="D54" s="4">
        <f>+'[1]CORREGIDO EDAD SEX'!F118</f>
        <v>31727</v>
      </c>
      <c r="E54" s="4">
        <f>+'[1]CORREGIDO EDAD SEX'!I118</f>
        <v>36571</v>
      </c>
      <c r="F54" s="4">
        <f>+'[1]CORREGIDO EDAD SEX'!L118</f>
        <v>16990</v>
      </c>
      <c r="G54" s="4">
        <f>+'[1]CORREGIDO EDAD SEX'!O118</f>
        <v>21334</v>
      </c>
      <c r="H54" s="4">
        <f>+'[1]CORREGIDO EDAD SEX'!R118</f>
        <v>18425</v>
      </c>
      <c r="I54" s="4">
        <f>+'[1]CORREGIDO EDAD SEX'!U118</f>
        <v>18945</v>
      </c>
      <c r="J54" s="4">
        <f>+'[1]CORREGIDO EDAD SEX'!X118</f>
        <v>21577</v>
      </c>
      <c r="K54" s="4">
        <f>+'[1]CORREGIDO EDAD SEX'!AA118</f>
        <v>31145</v>
      </c>
      <c r="L54" s="4">
        <f>+'[1]CORREGIDO EDAD SEX'!AD118</f>
        <v>44193</v>
      </c>
      <c r="M54" s="4">
        <f>+'[1]CORREGIDO EDAD SEX'!AG118</f>
        <v>53362</v>
      </c>
      <c r="N54" s="4">
        <f>+'[1]CORREGIDO EDAD SEX'!AJ118</f>
        <v>69807</v>
      </c>
      <c r="O54" s="4">
        <f>+'[1]CORREGIDO EDAD SEX'!AM118</f>
        <v>85798</v>
      </c>
      <c r="P54" s="4">
        <f>+'[1]CORREGIDO EDAD SEX'!AP118</f>
        <v>93394</v>
      </c>
      <c r="Q54" s="4">
        <f>+'[1]CORREGIDO EDAD SEX'!AS118</f>
        <v>69794</v>
      </c>
      <c r="R54" s="4">
        <f>+'[1]CORREGIDO EDAD SEX'!AV118</f>
        <v>45018</v>
      </c>
      <c r="S54" s="4">
        <f>+'[1]CORREGIDO EDAD SEX'!AY118</f>
        <v>30279</v>
      </c>
      <c r="T54" s="4">
        <f>+'[1]CORREGIDO EDAD SEX'!BB118</f>
        <v>13829</v>
      </c>
      <c r="U54" s="4">
        <f>+'[1]CORREGIDO EDAD SEX'!BE118</f>
        <v>4681</v>
      </c>
      <c r="V54" s="4">
        <f>+'[1]CORREGIDO EDAD SEX'!BH118</f>
        <v>0</v>
      </c>
      <c r="W54" s="4">
        <f t="shared" si="6"/>
        <v>706869</v>
      </c>
    </row>
    <row r="55" spans="1:23" ht="11.25">
      <c r="A55" s="180"/>
      <c r="B55" s="165"/>
      <c r="C55" s="48" t="s">
        <v>213</v>
      </c>
      <c r="D55" s="4">
        <f>+'[1]CORREGIDO EDAD SEX'!F119</f>
        <v>24269</v>
      </c>
      <c r="E55" s="4">
        <f>+'[1]CORREGIDO EDAD SEX'!I119</f>
        <v>11041</v>
      </c>
      <c r="F55" s="4">
        <f>+'[1]CORREGIDO EDAD SEX'!L119</f>
        <v>7489</v>
      </c>
      <c r="G55" s="4">
        <f>+'[1]CORREGIDO EDAD SEX'!O119</f>
        <v>8786</v>
      </c>
      <c r="H55" s="4">
        <f>+'[1]CORREGIDO EDAD SEX'!R119</f>
        <v>10406</v>
      </c>
      <c r="I55" s="4">
        <f>+'[1]CORREGIDO EDAD SEX'!U119</f>
        <v>12647</v>
      </c>
      <c r="J55" s="4">
        <f>+'[1]CORREGIDO EDAD SEX'!X119</f>
        <v>16365</v>
      </c>
      <c r="K55" s="4">
        <f>+'[1]CORREGIDO EDAD SEX'!AA119</f>
        <v>20839</v>
      </c>
      <c r="L55" s="4">
        <f>+'[1]CORREGIDO EDAD SEX'!AD119</f>
        <v>15665</v>
      </c>
      <c r="M55" s="4">
        <f>+'[1]CORREGIDO EDAD SEX'!AG119</f>
        <v>16791</v>
      </c>
      <c r="N55" s="4">
        <f>+'[1]CORREGIDO EDAD SEX'!AJ119</f>
        <v>18837</v>
      </c>
      <c r="O55" s="4">
        <f>+'[1]CORREGIDO EDAD SEX'!AM119</f>
        <v>41972</v>
      </c>
      <c r="P55" s="4">
        <f>+'[1]CORREGIDO EDAD SEX'!AP119</f>
        <v>62305</v>
      </c>
      <c r="Q55" s="4">
        <f>+'[1]CORREGIDO EDAD SEX'!AS119</f>
        <v>38398</v>
      </c>
      <c r="R55" s="4">
        <f>+'[1]CORREGIDO EDAD SEX'!AV119</f>
        <v>9074</v>
      </c>
      <c r="S55" s="4">
        <f>+'[1]CORREGIDO EDAD SEX'!AY119</f>
        <v>6165</v>
      </c>
      <c r="T55" s="4">
        <f>+'[1]CORREGIDO EDAD SEX'!BB119</f>
        <v>4810</v>
      </c>
      <c r="U55" s="4">
        <f>+'[1]CORREGIDO EDAD SEX'!BE119</f>
        <v>2474</v>
      </c>
      <c r="V55" s="4">
        <f>+'[1]CORREGIDO EDAD SEX'!BH119</f>
        <v>0</v>
      </c>
      <c r="W55" s="4">
        <f t="shared" si="6"/>
        <v>328333</v>
      </c>
    </row>
    <row r="56" spans="1:23" ht="11.25">
      <c r="A56" s="180"/>
      <c r="B56" s="165"/>
      <c r="C56" s="48" t="s">
        <v>121</v>
      </c>
      <c r="D56" s="4">
        <f>+'[1]CORREGIDO EDAD SEX'!F120</f>
        <v>17155</v>
      </c>
      <c r="E56" s="4">
        <f>+'[1]CORREGIDO EDAD SEX'!I120</f>
        <v>7478</v>
      </c>
      <c r="F56" s="4">
        <f>+'[1]CORREGIDO EDAD SEX'!L120</f>
        <v>5515</v>
      </c>
      <c r="G56" s="4">
        <f>+'[1]CORREGIDO EDAD SEX'!O120</f>
        <v>6275</v>
      </c>
      <c r="H56" s="4">
        <f>+'[1]CORREGIDO EDAD SEX'!R120</f>
        <v>6060</v>
      </c>
      <c r="I56" s="4">
        <f>+'[1]CORREGIDO EDAD SEX'!U120</f>
        <v>6301</v>
      </c>
      <c r="J56" s="4">
        <f>+'[1]CORREGIDO EDAD SEX'!X120</f>
        <v>7319</v>
      </c>
      <c r="K56" s="4">
        <f>+'[1]CORREGIDO EDAD SEX'!AA120</f>
        <v>7621</v>
      </c>
      <c r="L56" s="4">
        <f>+'[1]CORREGIDO EDAD SEX'!AD120</f>
        <v>8248</v>
      </c>
      <c r="M56" s="4">
        <f>+'[1]CORREGIDO EDAD SEX'!AG120</f>
        <v>9197</v>
      </c>
      <c r="N56" s="4">
        <f>+'[1]CORREGIDO EDAD SEX'!AJ120</f>
        <v>9562</v>
      </c>
      <c r="O56" s="4">
        <f>+'[1]CORREGIDO EDAD SEX'!AM120</f>
        <v>9258</v>
      </c>
      <c r="P56" s="4">
        <f>+'[1]CORREGIDO EDAD SEX'!AP120</f>
        <v>8084</v>
      </c>
      <c r="Q56" s="4">
        <f>+'[1]CORREGIDO EDAD SEX'!AS120</f>
        <v>5093</v>
      </c>
      <c r="R56" s="4">
        <f>+'[1]CORREGIDO EDAD SEX'!AV120</f>
        <v>3618</v>
      </c>
      <c r="S56" s="4">
        <f>+'[1]CORREGIDO EDAD SEX'!AY120</f>
        <v>3690</v>
      </c>
      <c r="T56" s="4">
        <f>+'[1]CORREGIDO EDAD SEX'!BB120</f>
        <v>2374</v>
      </c>
      <c r="U56" s="4">
        <f>+'[1]CORREGIDO EDAD SEX'!BE120</f>
        <v>1700</v>
      </c>
      <c r="V56" s="4">
        <f>+'[1]CORREGIDO EDAD SEX'!BH120</f>
        <v>0</v>
      </c>
      <c r="W56" s="4">
        <f t="shared" si="6"/>
        <v>124548</v>
      </c>
    </row>
    <row r="57" spans="1:23" ht="11.25">
      <c r="A57" s="180"/>
      <c r="B57" s="165"/>
      <c r="C57" s="48" t="s">
        <v>78</v>
      </c>
      <c r="D57" s="4">
        <f>+'[1]CORREGIDO EDAD SEX'!F121</f>
        <v>5514</v>
      </c>
      <c r="E57" s="4">
        <f>+'[1]CORREGIDO EDAD SEX'!I121</f>
        <v>33344</v>
      </c>
      <c r="F57" s="4">
        <f>+'[1]CORREGIDO EDAD SEX'!L121</f>
        <v>48924</v>
      </c>
      <c r="G57" s="4">
        <f>+'[1]CORREGIDO EDAD SEX'!O121</f>
        <v>46125</v>
      </c>
      <c r="H57" s="4">
        <f>+'[1]CORREGIDO EDAD SEX'!R121</f>
        <v>32087</v>
      </c>
      <c r="I57" s="4">
        <f>+'[1]CORREGIDO EDAD SEX'!U121</f>
        <v>36943</v>
      </c>
      <c r="J57" s="4">
        <f>+'[1]CORREGIDO EDAD SEX'!X121</f>
        <v>42229</v>
      </c>
      <c r="K57" s="4">
        <f>+'[1]CORREGIDO EDAD SEX'!AA121</f>
        <v>39086</v>
      </c>
      <c r="L57" s="4">
        <f>+'[1]CORREGIDO EDAD SEX'!AD121</f>
        <v>38312</v>
      </c>
      <c r="M57" s="4">
        <f>+'[1]CORREGIDO EDAD SEX'!AG121</f>
        <v>34125</v>
      </c>
      <c r="N57" s="4">
        <f>+'[1]CORREGIDO EDAD SEX'!AJ121</f>
        <v>27207</v>
      </c>
      <c r="O57" s="4">
        <f>+'[1]CORREGIDO EDAD SEX'!AM121</f>
        <v>24715</v>
      </c>
      <c r="P57" s="4">
        <f>+'[1]CORREGIDO EDAD SEX'!AP121</f>
        <v>18526</v>
      </c>
      <c r="Q57" s="4">
        <f>+'[1]CORREGIDO EDAD SEX'!AS121</f>
        <v>10435</v>
      </c>
      <c r="R57" s="4">
        <f>+'[1]CORREGIDO EDAD SEX'!AV121</f>
        <v>5452</v>
      </c>
      <c r="S57" s="4">
        <f>+'[1]CORREGIDO EDAD SEX'!AY121</f>
        <v>4719</v>
      </c>
      <c r="T57" s="4">
        <f>+'[1]CORREGIDO EDAD SEX'!BB121</f>
        <v>1899</v>
      </c>
      <c r="U57" s="4">
        <f>+'[1]CORREGIDO EDAD SEX'!BE121</f>
        <v>1046</v>
      </c>
      <c r="V57" s="4">
        <f>+'[1]CORREGIDO EDAD SEX'!BH121</f>
        <v>0</v>
      </c>
      <c r="W57" s="4">
        <f t="shared" si="6"/>
        <v>450688</v>
      </c>
    </row>
    <row r="58" spans="1:23" ht="11.25">
      <c r="A58" s="180"/>
      <c r="B58" s="165"/>
      <c r="C58" s="48" t="s">
        <v>211</v>
      </c>
      <c r="D58" s="4">
        <f>+'[1]CORREGIDO EDAD SEX'!F122</f>
        <v>111</v>
      </c>
      <c r="E58" s="4">
        <f>+'[1]CORREGIDO EDAD SEX'!I122</f>
        <v>143</v>
      </c>
      <c r="F58" s="4">
        <f>+'[1]CORREGIDO EDAD SEX'!L122</f>
        <v>95</v>
      </c>
      <c r="G58" s="4">
        <f>+'[1]CORREGIDO EDAD SEX'!O122</f>
        <v>124</v>
      </c>
      <c r="H58" s="4">
        <f>+'[1]CORREGIDO EDAD SEX'!R122</f>
        <v>126</v>
      </c>
      <c r="I58" s="4">
        <f>+'[1]CORREGIDO EDAD SEX'!U122</f>
        <v>140</v>
      </c>
      <c r="J58" s="4">
        <f>+'[1]CORREGIDO EDAD SEX'!X122</f>
        <v>195</v>
      </c>
      <c r="K58" s="4">
        <f>+'[1]CORREGIDO EDAD SEX'!AA122</f>
        <v>361</v>
      </c>
      <c r="L58" s="4">
        <f>+'[1]CORREGIDO EDAD SEX'!AD122</f>
        <v>387</v>
      </c>
      <c r="M58" s="4">
        <f>+'[1]CORREGIDO EDAD SEX'!AG122</f>
        <v>488</v>
      </c>
      <c r="N58" s="4">
        <f>+'[1]CORREGIDO EDAD SEX'!AJ122</f>
        <v>749</v>
      </c>
      <c r="O58" s="4">
        <f>+'[1]CORREGIDO EDAD SEX'!AM122</f>
        <v>949</v>
      </c>
      <c r="P58" s="4">
        <f>+'[1]CORREGIDO EDAD SEX'!AP122</f>
        <v>1571</v>
      </c>
      <c r="Q58" s="4">
        <f>+'[1]CORREGIDO EDAD SEX'!AS122</f>
        <v>858</v>
      </c>
      <c r="R58" s="4">
        <f>+'[1]CORREGIDO EDAD SEX'!AV122</f>
        <v>614</v>
      </c>
      <c r="S58" s="4">
        <f>+'[1]CORREGIDO EDAD SEX'!AY122</f>
        <v>548</v>
      </c>
      <c r="T58" s="4">
        <f>+'[1]CORREGIDO EDAD SEX'!BB122</f>
        <v>142</v>
      </c>
      <c r="U58" s="4">
        <f>+'[1]CORREGIDO EDAD SEX'!BE122</f>
        <v>66</v>
      </c>
      <c r="V58" s="4">
        <f>+'[1]CORREGIDO EDAD SEX'!BH122</f>
        <v>0</v>
      </c>
      <c r="W58" s="4">
        <f t="shared" si="6"/>
        <v>7667</v>
      </c>
    </row>
    <row r="59" spans="1:23" ht="11.25">
      <c r="A59" s="180"/>
      <c r="B59" s="165"/>
      <c r="C59" s="48" t="s">
        <v>212</v>
      </c>
      <c r="D59" s="4">
        <f>+'[1]CORREGIDO EDAD SEX'!F123</f>
        <v>13</v>
      </c>
      <c r="E59" s="4">
        <f>+'[1]CORREGIDO EDAD SEX'!I123</f>
        <v>16</v>
      </c>
      <c r="F59" s="4">
        <f>+'[1]CORREGIDO EDAD SEX'!L123</f>
        <v>0</v>
      </c>
      <c r="G59" s="4">
        <f>+'[1]CORREGIDO EDAD SEX'!O123</f>
        <v>4</v>
      </c>
      <c r="H59" s="4">
        <f>+'[1]CORREGIDO EDAD SEX'!R123</f>
        <v>15</v>
      </c>
      <c r="I59" s="4">
        <f>+'[1]CORREGIDO EDAD SEX'!U123</f>
        <v>18</v>
      </c>
      <c r="J59" s="4">
        <f>+'[1]CORREGIDO EDAD SEX'!X123</f>
        <v>50</v>
      </c>
      <c r="K59" s="4">
        <f>+'[1]CORREGIDO EDAD SEX'!AA123</f>
        <v>17</v>
      </c>
      <c r="L59" s="4">
        <f>+'[1]CORREGIDO EDAD SEX'!AD123</f>
        <v>9</v>
      </c>
      <c r="M59" s="4">
        <f>+'[1]CORREGIDO EDAD SEX'!AG123</f>
        <v>67</v>
      </c>
      <c r="N59" s="4">
        <f>+'[1]CORREGIDO EDAD SEX'!AJ123</f>
        <v>22</v>
      </c>
      <c r="O59" s="4">
        <f>+'[1]CORREGIDO EDAD SEX'!AM123</f>
        <v>133</v>
      </c>
      <c r="P59" s="4">
        <f>+'[1]CORREGIDO EDAD SEX'!AP123</f>
        <v>63</v>
      </c>
      <c r="Q59" s="4">
        <f>+'[1]CORREGIDO EDAD SEX'!AS123</f>
        <v>86</v>
      </c>
      <c r="R59" s="4">
        <f>+'[1]CORREGIDO EDAD SEX'!AV123</f>
        <v>82</v>
      </c>
      <c r="S59" s="4">
        <f>+'[1]CORREGIDO EDAD SEX'!AY123</f>
        <v>13</v>
      </c>
      <c r="T59" s="4">
        <f>+'[1]CORREGIDO EDAD SEX'!BB123</f>
        <v>0</v>
      </c>
      <c r="U59" s="4">
        <f>+'[1]CORREGIDO EDAD SEX'!BE123</f>
        <v>0</v>
      </c>
      <c r="V59" s="4">
        <f>+'[1]CORREGIDO EDAD SEX'!BH123</f>
        <v>0</v>
      </c>
      <c r="W59" s="4">
        <f t="shared" si="6"/>
        <v>608</v>
      </c>
    </row>
    <row r="60" spans="1:23" ht="11.25">
      <c r="A60" s="180"/>
      <c r="B60" s="166"/>
      <c r="C60" s="120" t="s">
        <v>17</v>
      </c>
      <c r="D60" s="117">
        <f>SUM(D54:D59)</f>
        <v>78789</v>
      </c>
      <c r="E60" s="117">
        <f aca="true" t="shared" si="8" ref="E60:W60">SUM(E54:E59)</f>
        <v>88593</v>
      </c>
      <c r="F60" s="117">
        <f t="shared" si="8"/>
        <v>79013</v>
      </c>
      <c r="G60" s="117">
        <f t="shared" si="8"/>
        <v>82648</v>
      </c>
      <c r="H60" s="117">
        <f t="shared" si="8"/>
        <v>67119</v>
      </c>
      <c r="I60" s="117">
        <f t="shared" si="8"/>
        <v>74994</v>
      </c>
      <c r="J60" s="117">
        <f t="shared" si="8"/>
        <v>87735</v>
      </c>
      <c r="K60" s="117">
        <f t="shared" si="8"/>
        <v>99069</v>
      </c>
      <c r="L60" s="117">
        <f t="shared" si="8"/>
        <v>106814</v>
      </c>
      <c r="M60" s="117">
        <f t="shared" si="8"/>
        <v>114030</v>
      </c>
      <c r="N60" s="117">
        <f t="shared" si="8"/>
        <v>126184</v>
      </c>
      <c r="O60" s="117">
        <f t="shared" si="8"/>
        <v>162825</v>
      </c>
      <c r="P60" s="117">
        <f t="shared" si="8"/>
        <v>183943</v>
      </c>
      <c r="Q60" s="117">
        <f t="shared" si="8"/>
        <v>124664</v>
      </c>
      <c r="R60" s="117">
        <f t="shared" si="8"/>
        <v>63858</v>
      </c>
      <c r="S60" s="117">
        <f t="shared" si="8"/>
        <v>45414</v>
      </c>
      <c r="T60" s="117">
        <f t="shared" si="8"/>
        <v>23054</v>
      </c>
      <c r="U60" s="117">
        <f t="shared" si="8"/>
        <v>9967</v>
      </c>
      <c r="V60" s="117">
        <f t="shared" si="8"/>
        <v>0</v>
      </c>
      <c r="W60" s="117">
        <f t="shared" si="8"/>
        <v>1618713</v>
      </c>
    </row>
    <row r="61" spans="1:23" ht="11.25">
      <c r="A61" s="180"/>
      <c r="B61" s="171" t="s">
        <v>19</v>
      </c>
      <c r="C61" s="171"/>
      <c r="D61" s="4">
        <f>+'[1]CORREGIDO EDAD SEX'!F127</f>
        <v>108101</v>
      </c>
      <c r="E61" s="4">
        <f>+'[1]CORREGIDO EDAD SEX'!I127</f>
        <v>57237</v>
      </c>
      <c r="F61" s="4">
        <f>+'[1]CORREGIDO EDAD SEX'!L127</f>
        <v>49082</v>
      </c>
      <c r="G61" s="4">
        <f>+'[1]CORREGIDO EDAD SEX'!O127</f>
        <v>58635</v>
      </c>
      <c r="H61" s="4">
        <f>+'[1]CORREGIDO EDAD SEX'!R127</f>
        <v>57796</v>
      </c>
      <c r="I61" s="4">
        <f>+'[1]CORREGIDO EDAD SEX'!U127</f>
        <v>62759</v>
      </c>
      <c r="J61" s="4">
        <f>+'[1]CORREGIDO EDAD SEX'!X127</f>
        <v>72468</v>
      </c>
      <c r="K61" s="4">
        <f>+'[1]CORREGIDO EDAD SEX'!AA127</f>
        <v>73137</v>
      </c>
      <c r="L61" s="4">
        <f>+'[1]CORREGIDO EDAD SEX'!AD127</f>
        <v>78982</v>
      </c>
      <c r="M61" s="4">
        <f>+'[1]CORREGIDO EDAD SEX'!AG127</f>
        <v>80272</v>
      </c>
      <c r="N61" s="4">
        <f>+'[1]CORREGIDO EDAD SEX'!AJ127</f>
        <v>87654</v>
      </c>
      <c r="O61" s="4">
        <f>+'[1]CORREGIDO EDAD SEX'!AM127</f>
        <v>85270</v>
      </c>
      <c r="P61" s="4">
        <f>+'[1]CORREGIDO EDAD SEX'!AP127</f>
        <v>68531</v>
      </c>
      <c r="Q61" s="4">
        <f>+'[1]CORREGIDO EDAD SEX'!AS127</f>
        <v>46423</v>
      </c>
      <c r="R61" s="4">
        <f>+'[1]CORREGIDO EDAD SEX'!AV127</f>
        <v>28356</v>
      </c>
      <c r="S61" s="4">
        <f>+'[1]CORREGIDO EDAD SEX'!AY127</f>
        <v>18674</v>
      </c>
      <c r="T61" s="4">
        <f>+'[1]CORREGIDO EDAD SEX'!BB127</f>
        <v>9846</v>
      </c>
      <c r="U61" s="4">
        <f>+'[1]CORREGIDO EDAD SEX'!BE127</f>
        <v>6954</v>
      </c>
      <c r="V61" s="4">
        <f>+'[1]CORREGIDO EDAD SEX'!BH127</f>
        <v>0</v>
      </c>
      <c r="W61" s="4">
        <f>SUM(D61:V61)</f>
        <v>1050177</v>
      </c>
    </row>
    <row r="62" spans="1:23" ht="12" thickBot="1">
      <c r="A62" s="181"/>
      <c r="B62" s="139"/>
      <c r="C62" s="121" t="s">
        <v>122</v>
      </c>
      <c r="D62" s="117">
        <f>+D61+D60+D53+D30+D14+D10+D44</f>
        <v>1919369</v>
      </c>
      <c r="E62" s="117">
        <f aca="true" t="shared" si="9" ref="E62:W62">+E61+E60+E53+E30+E14+E10+E44</f>
        <v>1246761</v>
      </c>
      <c r="F62" s="117">
        <f t="shared" si="9"/>
        <v>998122</v>
      </c>
      <c r="G62" s="117">
        <f t="shared" si="9"/>
        <v>1065503</v>
      </c>
      <c r="H62" s="117">
        <f t="shared" si="9"/>
        <v>944557</v>
      </c>
      <c r="I62" s="117">
        <f t="shared" si="9"/>
        <v>1170886</v>
      </c>
      <c r="J62" s="117">
        <f t="shared" si="9"/>
        <v>1442027</v>
      </c>
      <c r="K62" s="117">
        <f t="shared" si="9"/>
        <v>1533824</v>
      </c>
      <c r="L62" s="117">
        <f t="shared" si="9"/>
        <v>1602946</v>
      </c>
      <c r="M62" s="117">
        <f t="shared" si="9"/>
        <v>1633139</v>
      </c>
      <c r="N62" s="117">
        <f t="shared" si="9"/>
        <v>1548885</v>
      </c>
      <c r="O62" s="117">
        <f t="shared" si="9"/>
        <v>1502009</v>
      </c>
      <c r="P62" s="117">
        <f t="shared" si="9"/>
        <v>1292441</v>
      </c>
      <c r="Q62" s="117">
        <f t="shared" si="9"/>
        <v>852539</v>
      </c>
      <c r="R62" s="117">
        <f t="shared" si="9"/>
        <v>526338</v>
      </c>
      <c r="S62" s="117">
        <f t="shared" si="9"/>
        <v>434769</v>
      </c>
      <c r="T62" s="117">
        <f t="shared" si="9"/>
        <v>246771</v>
      </c>
      <c r="U62" s="117">
        <f t="shared" si="9"/>
        <v>148880</v>
      </c>
      <c r="V62" s="117">
        <f t="shared" si="9"/>
        <v>0</v>
      </c>
      <c r="W62" s="117">
        <f t="shared" si="9"/>
        <v>20109766</v>
      </c>
    </row>
    <row r="63" spans="1:8" ht="11.25">
      <c r="A63" s="78" t="s">
        <v>196</v>
      </c>
      <c r="B63" s="79"/>
      <c r="C63" s="79"/>
      <c r="D63" s="2"/>
      <c r="E63" s="2"/>
      <c r="F63" s="2"/>
      <c r="G63" s="2"/>
      <c r="H63" s="2"/>
    </row>
    <row r="64" spans="1:23" ht="11.25">
      <c r="A64" s="78"/>
      <c r="B64" s="79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1:23" ht="11.25">
      <c r="A65" s="148" t="s">
        <v>183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</row>
    <row r="66" spans="1:23" ht="11.25">
      <c r="A66" s="178" t="s">
        <v>149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</row>
    <row r="67" spans="1:23" ht="11.25">
      <c r="A67" s="178" t="s">
        <v>207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</row>
    <row r="68" spans="1:23" ht="12" thickBo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ht="11.25">
      <c r="A69" s="176" t="s">
        <v>15</v>
      </c>
      <c r="B69" s="176" t="s">
        <v>95</v>
      </c>
      <c r="C69" s="176" t="s">
        <v>96</v>
      </c>
      <c r="D69" s="185" t="s">
        <v>16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76" t="s">
        <v>194</v>
      </c>
      <c r="W69" s="176" t="s">
        <v>0</v>
      </c>
    </row>
    <row r="70" spans="1:23" ht="11.25">
      <c r="A70" s="177"/>
      <c r="B70" s="177"/>
      <c r="C70" s="177"/>
      <c r="D70" s="85" t="s">
        <v>88</v>
      </c>
      <c r="E70" s="85" t="s">
        <v>89</v>
      </c>
      <c r="F70" s="85" t="s">
        <v>90</v>
      </c>
      <c r="G70" s="85" t="s">
        <v>14</v>
      </c>
      <c r="H70" s="85" t="s">
        <v>3</v>
      </c>
      <c r="I70" s="85" t="s">
        <v>4</v>
      </c>
      <c r="J70" s="85" t="s">
        <v>5</v>
      </c>
      <c r="K70" s="85" t="s">
        <v>6</v>
      </c>
      <c r="L70" s="85" t="s">
        <v>7</v>
      </c>
      <c r="M70" s="85" t="s">
        <v>8</v>
      </c>
      <c r="N70" s="85" t="s">
        <v>9</v>
      </c>
      <c r="O70" s="85" t="s">
        <v>10</v>
      </c>
      <c r="P70" s="85" t="s">
        <v>11</v>
      </c>
      <c r="Q70" s="85" t="s">
        <v>116</v>
      </c>
      <c r="R70" s="85" t="s">
        <v>117</v>
      </c>
      <c r="S70" s="85" t="s">
        <v>118</v>
      </c>
      <c r="T70" s="85" t="s">
        <v>119</v>
      </c>
      <c r="U70" s="85" t="s">
        <v>120</v>
      </c>
      <c r="V70" s="177"/>
      <c r="W70" s="177"/>
    </row>
    <row r="71" spans="1:23" ht="11.25">
      <c r="A71" s="179" t="s">
        <v>1</v>
      </c>
      <c r="B71" s="164" t="s">
        <v>33</v>
      </c>
      <c r="C71" s="123" t="s">
        <v>37</v>
      </c>
      <c r="D71" s="4">
        <f>+'[1]CORREGIDO EDAD SEX'!F3</f>
        <v>634154</v>
      </c>
      <c r="E71" s="4">
        <f>+'[1]CORREGIDO EDAD SEX'!I3</f>
        <v>384696</v>
      </c>
      <c r="F71" s="4">
        <f>+'[1]CORREGIDO EDAD SEX'!L3</f>
        <v>296198</v>
      </c>
      <c r="G71" s="4">
        <f>+'[1]CORREGIDO EDAD SEX'!O3</f>
        <v>332936</v>
      </c>
      <c r="H71" s="4">
        <f>+'[1]CORREGIDO EDAD SEX'!R3</f>
        <v>359235</v>
      </c>
      <c r="I71" s="5">
        <f>+'[1]CORREGIDO EDAD SEX'!U3</f>
        <v>509020</v>
      </c>
      <c r="J71" s="5">
        <f>+'[1]CORREGIDO EDAD SEX'!X3</f>
        <v>638365</v>
      </c>
      <c r="K71" s="5">
        <f>+'[1]CORREGIDO EDAD SEX'!AA3</f>
        <v>546288</v>
      </c>
      <c r="L71" s="5">
        <f>+'[1]CORREGIDO EDAD SEX'!AD3</f>
        <v>464900</v>
      </c>
      <c r="M71" s="5">
        <f>+'[1]CORREGIDO EDAD SEX'!AG3</f>
        <v>452492</v>
      </c>
      <c r="N71" s="5">
        <f>+'[1]CORREGIDO EDAD SEX'!AJ3</f>
        <v>410648</v>
      </c>
      <c r="O71" s="5">
        <f>+'[1]CORREGIDO EDAD SEX'!AM3</f>
        <v>323499</v>
      </c>
      <c r="P71" s="5">
        <f>+'[1]CORREGIDO EDAD SEX'!AP3</f>
        <v>226516</v>
      </c>
      <c r="Q71" s="5">
        <f>+'[1]CORREGIDO EDAD SEX'!AS3</f>
        <v>124857</v>
      </c>
      <c r="R71" s="5">
        <f>+'[1]CORREGIDO EDAD SEX'!AV3</f>
        <v>76490</v>
      </c>
      <c r="S71" s="5">
        <f>+'[1]CORREGIDO EDAD SEX'!AY3</f>
        <v>52511</v>
      </c>
      <c r="T71" s="5">
        <f>+'[1]CORREGIDO EDAD SEX'!BB3</f>
        <v>28001</v>
      </c>
      <c r="U71" s="5">
        <f>+'[1]CORREGIDO EDAD SEX'!BE3</f>
        <v>18366</v>
      </c>
      <c r="V71" s="5">
        <f>+'[1]CORREGIDO EDAD SEX'!BH3</f>
        <v>0</v>
      </c>
      <c r="W71" s="4">
        <f>SUM(D71:V71)</f>
        <v>5879172</v>
      </c>
    </row>
    <row r="72" spans="1:23" ht="11.25" customHeight="1">
      <c r="A72" s="180"/>
      <c r="B72" s="172"/>
      <c r="C72" s="48" t="s">
        <v>38</v>
      </c>
      <c r="D72" s="4">
        <f>+'[1]CORREGIDO EDAD SEX'!F4</f>
        <v>4844</v>
      </c>
      <c r="E72" s="4">
        <f>+'[1]CORREGIDO EDAD SEX'!I4</f>
        <v>4007</v>
      </c>
      <c r="F72" s="4">
        <f>+'[1]CORREGIDO EDAD SEX'!L4</f>
        <v>2869</v>
      </c>
      <c r="G72" s="4">
        <f>+'[1]CORREGIDO EDAD SEX'!O4</f>
        <v>2588</v>
      </c>
      <c r="H72" s="4">
        <f>+'[1]CORREGIDO EDAD SEX'!R4</f>
        <v>1808</v>
      </c>
      <c r="I72" s="4">
        <f>+'[1]CORREGIDO EDAD SEX'!U4</f>
        <v>2549</v>
      </c>
      <c r="J72" s="4">
        <f>+'[1]CORREGIDO EDAD SEX'!X4</f>
        <v>4634</v>
      </c>
      <c r="K72" s="4">
        <f>+'[1]CORREGIDO EDAD SEX'!AA4</f>
        <v>5320</v>
      </c>
      <c r="L72" s="4">
        <f>+'[1]CORREGIDO EDAD SEX'!AD4</f>
        <v>4931</v>
      </c>
      <c r="M72" s="4">
        <f>+'[1]CORREGIDO EDAD SEX'!AG4</f>
        <v>4586</v>
      </c>
      <c r="N72" s="4">
        <f>+'[1]CORREGIDO EDAD SEX'!AJ4</f>
        <v>4418</v>
      </c>
      <c r="O72" s="4">
        <f>+'[1]CORREGIDO EDAD SEX'!AM4</f>
        <v>3666</v>
      </c>
      <c r="P72" s="4">
        <f>+'[1]CORREGIDO EDAD SEX'!AP4</f>
        <v>2711</v>
      </c>
      <c r="Q72" s="4">
        <f>+'[1]CORREGIDO EDAD SEX'!AS4</f>
        <v>1432</v>
      </c>
      <c r="R72" s="4">
        <f>+'[1]CORREGIDO EDAD SEX'!AV4</f>
        <v>1008</v>
      </c>
      <c r="S72" s="4">
        <f>+'[1]CORREGIDO EDAD SEX'!AY4</f>
        <v>1097</v>
      </c>
      <c r="T72" s="4">
        <f>+'[1]CORREGIDO EDAD SEX'!BB4</f>
        <v>1115</v>
      </c>
      <c r="U72" s="4">
        <f>+'[1]CORREGIDO EDAD SEX'!BE4</f>
        <v>1521</v>
      </c>
      <c r="V72" s="4">
        <f>+'[1]CORREGIDO EDAD SEX'!BH4</f>
        <v>0</v>
      </c>
      <c r="W72" s="4">
        <f>SUM(D72:V72)</f>
        <v>55104</v>
      </c>
    </row>
    <row r="73" spans="1:23" ht="11.25" customHeight="1">
      <c r="A73" s="180"/>
      <c r="B73" s="172"/>
      <c r="C73" s="48" t="s">
        <v>39</v>
      </c>
      <c r="D73" s="4">
        <f>+'[1]CORREGIDO EDAD SEX'!F5</f>
        <v>49146</v>
      </c>
      <c r="E73" s="4">
        <f>+'[1]CORREGIDO EDAD SEX'!I5</f>
        <v>6759</v>
      </c>
      <c r="F73" s="4">
        <f>+'[1]CORREGIDO EDAD SEX'!L5</f>
        <v>5175</v>
      </c>
      <c r="G73" s="4">
        <f>+'[1]CORREGIDO EDAD SEX'!O5</f>
        <v>8011</v>
      </c>
      <c r="H73" s="4">
        <f>+'[1]CORREGIDO EDAD SEX'!R5</f>
        <v>10812</v>
      </c>
      <c r="I73" s="4">
        <f>+'[1]CORREGIDO EDAD SEX'!U5</f>
        <v>20078</v>
      </c>
      <c r="J73" s="4">
        <f>+'[1]CORREGIDO EDAD SEX'!X5</f>
        <v>28870</v>
      </c>
      <c r="K73" s="4">
        <f>+'[1]CORREGIDO EDAD SEX'!AA5</f>
        <v>24048</v>
      </c>
      <c r="L73" s="4">
        <f>+'[1]CORREGIDO EDAD SEX'!AD5</f>
        <v>15277</v>
      </c>
      <c r="M73" s="4">
        <f>+'[1]CORREGIDO EDAD SEX'!AG5</f>
        <v>14378</v>
      </c>
      <c r="N73" s="4">
        <f>+'[1]CORREGIDO EDAD SEX'!AJ5</f>
        <v>14969</v>
      </c>
      <c r="O73" s="4">
        <f>+'[1]CORREGIDO EDAD SEX'!AM5</f>
        <v>13680</v>
      </c>
      <c r="P73" s="4">
        <f>+'[1]CORREGIDO EDAD SEX'!AP5</f>
        <v>12097</v>
      </c>
      <c r="Q73" s="4">
        <f>+'[1]CORREGIDO EDAD SEX'!AS5</f>
        <v>8656</v>
      </c>
      <c r="R73" s="4">
        <f>+'[1]CORREGIDO EDAD SEX'!AV5</f>
        <v>7365</v>
      </c>
      <c r="S73" s="4">
        <f>+'[1]CORREGIDO EDAD SEX'!AY5</f>
        <v>7363</v>
      </c>
      <c r="T73" s="4">
        <f>+'[1]CORREGIDO EDAD SEX'!BB5</f>
        <v>6657</v>
      </c>
      <c r="U73" s="4">
        <f>+'[1]CORREGIDO EDAD SEX'!BE5</f>
        <v>5944</v>
      </c>
      <c r="V73" s="4">
        <f>+'[1]CORREGIDO EDAD SEX'!BH5</f>
        <v>0</v>
      </c>
      <c r="W73" s="4">
        <f>SUM(D73:V73)</f>
        <v>259285</v>
      </c>
    </row>
    <row r="74" spans="1:23" ht="11.25" customHeight="1">
      <c r="A74" s="180"/>
      <c r="B74" s="175"/>
      <c r="C74" s="120" t="s">
        <v>17</v>
      </c>
      <c r="D74" s="117">
        <f>SUM(D71:D73)</f>
        <v>688144</v>
      </c>
      <c r="E74" s="117">
        <f aca="true" t="shared" si="10" ref="E74:W74">SUM(E71:E73)</f>
        <v>395462</v>
      </c>
      <c r="F74" s="117">
        <f t="shared" si="10"/>
        <v>304242</v>
      </c>
      <c r="G74" s="117">
        <f t="shared" si="10"/>
        <v>343535</v>
      </c>
      <c r="H74" s="117">
        <f t="shared" si="10"/>
        <v>371855</v>
      </c>
      <c r="I74" s="117">
        <f t="shared" si="10"/>
        <v>531647</v>
      </c>
      <c r="J74" s="117">
        <f t="shared" si="10"/>
        <v>671869</v>
      </c>
      <c r="K74" s="117">
        <f t="shared" si="10"/>
        <v>575656</v>
      </c>
      <c r="L74" s="117">
        <f t="shared" si="10"/>
        <v>485108</v>
      </c>
      <c r="M74" s="117">
        <f t="shared" si="10"/>
        <v>471456</v>
      </c>
      <c r="N74" s="117">
        <f t="shared" si="10"/>
        <v>430035</v>
      </c>
      <c r="O74" s="117">
        <f t="shared" si="10"/>
        <v>340845</v>
      </c>
      <c r="P74" s="117">
        <f t="shared" si="10"/>
        <v>241324</v>
      </c>
      <c r="Q74" s="117">
        <f t="shared" si="10"/>
        <v>134945</v>
      </c>
      <c r="R74" s="117">
        <f t="shared" si="10"/>
        <v>84863</v>
      </c>
      <c r="S74" s="117">
        <f t="shared" si="10"/>
        <v>60971</v>
      </c>
      <c r="T74" s="117">
        <f t="shared" si="10"/>
        <v>35773</v>
      </c>
      <c r="U74" s="117">
        <f t="shared" si="10"/>
        <v>25831</v>
      </c>
      <c r="V74" s="117">
        <f t="shared" si="10"/>
        <v>0</v>
      </c>
      <c r="W74" s="117">
        <f t="shared" si="10"/>
        <v>6193561</v>
      </c>
    </row>
    <row r="75" spans="1:23" ht="11.25">
      <c r="A75" s="180"/>
      <c r="B75" s="164" t="s">
        <v>34</v>
      </c>
      <c r="C75" s="48" t="s">
        <v>40</v>
      </c>
      <c r="D75" s="4">
        <f>+'[1]CORREGIDO EDAD SEX'!F7</f>
        <v>393384</v>
      </c>
      <c r="E75" s="4">
        <f>+'[1]CORREGIDO EDAD SEX'!I7</f>
        <v>271801</v>
      </c>
      <c r="F75" s="4">
        <f>+'[1]CORREGIDO EDAD SEX'!L7</f>
        <v>276278</v>
      </c>
      <c r="G75" s="4">
        <f>+'[1]CORREGIDO EDAD SEX'!O7</f>
        <v>502579</v>
      </c>
      <c r="H75" s="4">
        <f>+'[1]CORREGIDO EDAD SEX'!R7</f>
        <v>556347</v>
      </c>
      <c r="I75" s="4">
        <f>+'[1]CORREGIDO EDAD SEX'!U7</f>
        <v>787030</v>
      </c>
      <c r="J75" s="4">
        <f>+'[1]CORREGIDO EDAD SEX'!X7</f>
        <v>985609</v>
      </c>
      <c r="K75" s="4">
        <f>+'[1]CORREGIDO EDAD SEX'!AA7</f>
        <v>884824</v>
      </c>
      <c r="L75" s="4">
        <f>+'[1]CORREGIDO EDAD SEX'!AD7</f>
        <v>806074</v>
      </c>
      <c r="M75" s="4">
        <f>+'[1]CORREGIDO EDAD SEX'!AG7</f>
        <v>847974</v>
      </c>
      <c r="N75" s="4">
        <f>+'[1]CORREGIDO EDAD SEX'!AJ7</f>
        <v>816456</v>
      </c>
      <c r="O75" s="4">
        <f>+'[1]CORREGIDO EDAD SEX'!AM7</f>
        <v>650394</v>
      </c>
      <c r="P75" s="4">
        <f>+'[1]CORREGIDO EDAD SEX'!AP7</f>
        <v>490487</v>
      </c>
      <c r="Q75" s="4">
        <f>+'[1]CORREGIDO EDAD SEX'!AS7</f>
        <v>299480</v>
      </c>
      <c r="R75" s="4">
        <f>+'[1]CORREGIDO EDAD SEX'!AV7</f>
        <v>191219</v>
      </c>
      <c r="S75" s="4">
        <f>+'[1]CORREGIDO EDAD SEX'!AY7</f>
        <v>149768</v>
      </c>
      <c r="T75" s="4">
        <f>+'[1]CORREGIDO EDAD SEX'!BB7</f>
        <v>88307</v>
      </c>
      <c r="U75" s="4">
        <f>+'[1]CORREGIDO EDAD SEX'!BE7</f>
        <v>68059</v>
      </c>
      <c r="V75" s="4">
        <f>+'[1]CORREGIDO EDAD SEX'!BH7</f>
        <v>0</v>
      </c>
      <c r="W75" s="4">
        <f>SUM(D75:V75)</f>
        <v>9066070</v>
      </c>
    </row>
    <row r="76" spans="1:23" ht="11.25">
      <c r="A76" s="180"/>
      <c r="B76" s="165"/>
      <c r="C76" s="48" t="s">
        <v>41</v>
      </c>
      <c r="D76" s="4">
        <f>+'[1]CORREGIDO EDAD SEX'!F8</f>
        <v>103735</v>
      </c>
      <c r="E76" s="4">
        <f>+'[1]CORREGIDO EDAD SEX'!I8</f>
        <v>70101</v>
      </c>
      <c r="F76" s="4">
        <f>+'[1]CORREGIDO EDAD SEX'!L8</f>
        <v>77144</v>
      </c>
      <c r="G76" s="4">
        <f>+'[1]CORREGIDO EDAD SEX'!O8</f>
        <v>81463</v>
      </c>
      <c r="H76" s="4">
        <f>+'[1]CORREGIDO EDAD SEX'!R8</f>
        <v>87528</v>
      </c>
      <c r="I76" s="4">
        <f>+'[1]CORREGIDO EDAD SEX'!U8</f>
        <v>138697</v>
      </c>
      <c r="J76" s="4">
        <f>+'[1]CORREGIDO EDAD SEX'!X8</f>
        <v>185870</v>
      </c>
      <c r="K76" s="4">
        <f>+'[1]CORREGIDO EDAD SEX'!AA8</f>
        <v>182012</v>
      </c>
      <c r="L76" s="4">
        <f>+'[1]CORREGIDO EDAD SEX'!AD8</f>
        <v>184496</v>
      </c>
      <c r="M76" s="4">
        <f>+'[1]CORREGIDO EDAD SEX'!AG8</f>
        <v>192877</v>
      </c>
      <c r="N76" s="4">
        <f>+'[1]CORREGIDO EDAD SEX'!AJ8</f>
        <v>180812</v>
      </c>
      <c r="O76" s="4">
        <f>+'[1]CORREGIDO EDAD SEX'!AM8</f>
        <v>143820</v>
      </c>
      <c r="P76" s="4">
        <f>+'[1]CORREGIDO EDAD SEX'!AP8</f>
        <v>105131</v>
      </c>
      <c r="Q76" s="4">
        <f>+'[1]CORREGIDO EDAD SEX'!AS8</f>
        <v>60129</v>
      </c>
      <c r="R76" s="4">
        <f>+'[1]CORREGIDO EDAD SEX'!AV8</f>
        <v>36818</v>
      </c>
      <c r="S76" s="4">
        <f>+'[1]CORREGIDO EDAD SEX'!AY8</f>
        <v>24680</v>
      </c>
      <c r="T76" s="4">
        <f>+'[1]CORREGIDO EDAD SEX'!BB8</f>
        <v>13430</v>
      </c>
      <c r="U76" s="4">
        <f>+'[1]CORREGIDO EDAD SEX'!BE8</f>
        <v>8785</v>
      </c>
      <c r="V76" s="4">
        <f>+'[1]CORREGIDO EDAD SEX'!BH8</f>
        <v>0</v>
      </c>
      <c r="W76" s="4">
        <f>SUM(D76:V76)</f>
        <v>1877528</v>
      </c>
    </row>
    <row r="77" spans="1:23" ht="11.25">
      <c r="A77" s="180"/>
      <c r="B77" s="165"/>
      <c r="C77" s="48" t="s">
        <v>42</v>
      </c>
      <c r="D77" s="4">
        <f>+'[1]CORREGIDO EDAD SEX'!F9</f>
        <v>1123</v>
      </c>
      <c r="E77" s="4">
        <f>+'[1]CORREGIDO EDAD SEX'!I9</f>
        <v>1679</v>
      </c>
      <c r="F77" s="4">
        <f>+'[1]CORREGIDO EDAD SEX'!L9</f>
        <v>3113</v>
      </c>
      <c r="G77" s="4">
        <f>+'[1]CORREGIDO EDAD SEX'!O9</f>
        <v>8077</v>
      </c>
      <c r="H77" s="4">
        <f>+'[1]CORREGIDO EDAD SEX'!R9</f>
        <v>22889</v>
      </c>
      <c r="I77" s="4">
        <f>+'[1]CORREGIDO EDAD SEX'!U9</f>
        <v>40994</v>
      </c>
      <c r="J77" s="4">
        <f>+'[1]CORREGIDO EDAD SEX'!X9</f>
        <v>53490</v>
      </c>
      <c r="K77" s="4">
        <f>+'[1]CORREGIDO EDAD SEX'!AA9</f>
        <v>54765</v>
      </c>
      <c r="L77" s="4">
        <f>+'[1]CORREGIDO EDAD SEX'!AD9</f>
        <v>55188</v>
      </c>
      <c r="M77" s="4">
        <f>+'[1]CORREGIDO EDAD SEX'!AG9</f>
        <v>53413</v>
      </c>
      <c r="N77" s="4">
        <f>+'[1]CORREGIDO EDAD SEX'!AJ9</f>
        <v>42182</v>
      </c>
      <c r="O77" s="4">
        <f>+'[1]CORREGIDO EDAD SEX'!AM9</f>
        <v>29583</v>
      </c>
      <c r="P77" s="4">
        <f>+'[1]CORREGIDO EDAD SEX'!AP9</f>
        <v>20270</v>
      </c>
      <c r="Q77" s="4">
        <f>+'[1]CORREGIDO EDAD SEX'!AS9</f>
        <v>11019</v>
      </c>
      <c r="R77" s="4">
        <f>+'[1]CORREGIDO EDAD SEX'!AV9</f>
        <v>5623</v>
      </c>
      <c r="S77" s="4">
        <f>+'[1]CORREGIDO EDAD SEX'!AY9</f>
        <v>3335</v>
      </c>
      <c r="T77" s="4">
        <f>+'[1]CORREGIDO EDAD SEX'!BB9</f>
        <v>1394</v>
      </c>
      <c r="U77" s="4">
        <f>+'[1]CORREGIDO EDAD SEX'!BE9</f>
        <v>629</v>
      </c>
      <c r="V77" s="4">
        <f>+'[1]CORREGIDO EDAD SEX'!BH9</f>
        <v>0</v>
      </c>
      <c r="W77" s="4">
        <f>SUM(D77:V77)</f>
        <v>408766</v>
      </c>
    </row>
    <row r="78" spans="1:23" ht="11.25">
      <c r="A78" s="180"/>
      <c r="B78" s="166"/>
      <c r="C78" s="120" t="s">
        <v>17</v>
      </c>
      <c r="D78" s="117">
        <f>SUM(D75:D77)</f>
        <v>498242</v>
      </c>
      <c r="E78" s="117">
        <f aca="true" t="shared" si="11" ref="E78:W78">SUM(E75:E77)</f>
        <v>343581</v>
      </c>
      <c r="F78" s="117">
        <f t="shared" si="11"/>
        <v>356535</v>
      </c>
      <c r="G78" s="117">
        <f t="shared" si="11"/>
        <v>592119</v>
      </c>
      <c r="H78" s="117">
        <f t="shared" si="11"/>
        <v>666764</v>
      </c>
      <c r="I78" s="117">
        <f t="shared" si="11"/>
        <v>966721</v>
      </c>
      <c r="J78" s="117">
        <f t="shared" si="11"/>
        <v>1224969</v>
      </c>
      <c r="K78" s="117">
        <f t="shared" si="11"/>
        <v>1121601</v>
      </c>
      <c r="L78" s="117">
        <f t="shared" si="11"/>
        <v>1045758</v>
      </c>
      <c r="M78" s="117">
        <f t="shared" si="11"/>
        <v>1094264</v>
      </c>
      <c r="N78" s="117">
        <f t="shared" si="11"/>
        <v>1039450</v>
      </c>
      <c r="O78" s="117">
        <f t="shared" si="11"/>
        <v>823797</v>
      </c>
      <c r="P78" s="117">
        <f t="shared" si="11"/>
        <v>615888</v>
      </c>
      <c r="Q78" s="117">
        <f t="shared" si="11"/>
        <v>370628</v>
      </c>
      <c r="R78" s="117">
        <f t="shared" si="11"/>
        <v>233660</v>
      </c>
      <c r="S78" s="117">
        <f t="shared" si="11"/>
        <v>177783</v>
      </c>
      <c r="T78" s="117">
        <f t="shared" si="11"/>
        <v>103131</v>
      </c>
      <c r="U78" s="117">
        <f t="shared" si="11"/>
        <v>77473</v>
      </c>
      <c r="V78" s="117">
        <f t="shared" si="11"/>
        <v>0</v>
      </c>
      <c r="W78" s="117">
        <f t="shared" si="11"/>
        <v>11352364</v>
      </c>
    </row>
    <row r="79" spans="1:23" ht="11.25">
      <c r="A79" s="180"/>
      <c r="B79" s="164" t="s">
        <v>79</v>
      </c>
      <c r="C79" s="48" t="s">
        <v>43</v>
      </c>
      <c r="D79" s="4">
        <f>+'[1]CORREGIDO EDAD SEX'!F11</f>
        <v>962</v>
      </c>
      <c r="E79" s="4">
        <f>+'[1]CORREGIDO EDAD SEX'!I11</f>
        <v>603</v>
      </c>
      <c r="F79" s="4">
        <f>+'[1]CORREGIDO EDAD SEX'!L11</f>
        <v>559</v>
      </c>
      <c r="G79" s="4">
        <f>+'[1]CORREGIDO EDAD SEX'!O11</f>
        <v>669</v>
      </c>
      <c r="H79" s="4">
        <f>+'[1]CORREGIDO EDAD SEX'!R11</f>
        <v>669</v>
      </c>
      <c r="I79" s="4">
        <f>+'[1]CORREGIDO EDAD SEX'!U11</f>
        <v>997</v>
      </c>
      <c r="J79" s="4">
        <f>+'[1]CORREGIDO EDAD SEX'!X11</f>
        <v>1660</v>
      </c>
      <c r="K79" s="4">
        <f>+'[1]CORREGIDO EDAD SEX'!AA11</f>
        <v>2466</v>
      </c>
      <c r="L79" s="4">
        <f>+'[1]CORREGIDO EDAD SEX'!AD11</f>
        <v>5346</v>
      </c>
      <c r="M79" s="4">
        <f>+'[1]CORREGIDO EDAD SEX'!AG11</f>
        <v>10871</v>
      </c>
      <c r="N79" s="4">
        <f>+'[1]CORREGIDO EDAD SEX'!AJ11</f>
        <v>15289</v>
      </c>
      <c r="O79" s="4">
        <f>+'[1]CORREGIDO EDAD SEX'!AM11</f>
        <v>13291</v>
      </c>
      <c r="P79" s="4">
        <f>+'[1]CORREGIDO EDAD SEX'!AP11</f>
        <v>10076</v>
      </c>
      <c r="Q79" s="4">
        <f>+'[1]CORREGIDO EDAD SEX'!AS11</f>
        <v>5607</v>
      </c>
      <c r="R79" s="4">
        <f>+'[1]CORREGIDO EDAD SEX'!AV11</f>
        <v>3187</v>
      </c>
      <c r="S79" s="4">
        <f>+'[1]CORREGIDO EDAD SEX'!AY11</f>
        <v>1812</v>
      </c>
      <c r="T79" s="4">
        <f>+'[1]CORREGIDO EDAD SEX'!BB11</f>
        <v>745</v>
      </c>
      <c r="U79" s="4">
        <f>+'[1]CORREGIDO EDAD SEX'!BE11</f>
        <v>241</v>
      </c>
      <c r="V79" s="4">
        <f>+'[1]CORREGIDO EDAD SEX'!BH11</f>
        <v>0</v>
      </c>
      <c r="W79" s="4">
        <f aca="true" t="shared" si="12" ref="W79:W95">SUM(D79:V79)</f>
        <v>75050</v>
      </c>
    </row>
    <row r="80" spans="1:23" ht="11.25">
      <c r="A80" s="180"/>
      <c r="B80" s="165"/>
      <c r="C80" s="48" t="s">
        <v>44</v>
      </c>
      <c r="D80" s="4">
        <f>+'[1]CORREGIDO EDAD SEX'!F12</f>
        <v>185940</v>
      </c>
      <c r="E80" s="4">
        <f>+'[1]CORREGIDO EDAD SEX'!I12</f>
        <v>65809</v>
      </c>
      <c r="F80" s="4">
        <f>+'[1]CORREGIDO EDAD SEX'!L12</f>
        <v>108288</v>
      </c>
      <c r="G80" s="4">
        <f>+'[1]CORREGIDO EDAD SEX'!O12</f>
        <v>130402</v>
      </c>
      <c r="H80" s="4">
        <f>+'[1]CORREGIDO EDAD SEX'!R12</f>
        <v>112272</v>
      </c>
      <c r="I80" s="4">
        <f>+'[1]CORREGIDO EDAD SEX'!U12</f>
        <v>179966</v>
      </c>
      <c r="J80" s="4">
        <f>+'[1]CORREGIDO EDAD SEX'!X12</f>
        <v>249414</v>
      </c>
      <c r="K80" s="4">
        <f>+'[1]CORREGIDO EDAD SEX'!AA12</f>
        <v>276942</v>
      </c>
      <c r="L80" s="4">
        <f>+'[1]CORREGIDO EDAD SEX'!AD12</f>
        <v>303034</v>
      </c>
      <c r="M80" s="4">
        <f>+'[1]CORREGIDO EDAD SEX'!AG12</f>
        <v>330485</v>
      </c>
      <c r="N80" s="4">
        <f>+'[1]CORREGIDO EDAD SEX'!AJ12</f>
        <v>370217</v>
      </c>
      <c r="O80" s="4">
        <f>+'[1]CORREGIDO EDAD SEX'!AM12</f>
        <v>331516</v>
      </c>
      <c r="P80" s="4">
        <f>+'[1]CORREGIDO EDAD SEX'!AP12</f>
        <v>262971</v>
      </c>
      <c r="Q80" s="4">
        <f>+'[1]CORREGIDO EDAD SEX'!AS12</f>
        <v>168604</v>
      </c>
      <c r="R80" s="4">
        <f>+'[1]CORREGIDO EDAD SEX'!AV12</f>
        <v>112497</v>
      </c>
      <c r="S80" s="4">
        <f>+'[1]CORREGIDO EDAD SEX'!AY12</f>
        <v>82712</v>
      </c>
      <c r="T80" s="4">
        <f>+'[1]CORREGIDO EDAD SEX'!BB12</f>
        <v>50455</v>
      </c>
      <c r="U80" s="4">
        <f>+'[1]CORREGIDO EDAD SEX'!BE12</f>
        <v>39449</v>
      </c>
      <c r="V80" s="4">
        <f>+'[1]CORREGIDO EDAD SEX'!BH12</f>
        <v>0</v>
      </c>
      <c r="W80" s="4">
        <f t="shared" si="12"/>
        <v>3360973</v>
      </c>
    </row>
    <row r="81" spans="1:23" ht="11.25">
      <c r="A81" s="180"/>
      <c r="B81" s="165"/>
      <c r="C81" s="48" t="s">
        <v>45</v>
      </c>
      <c r="D81" s="4">
        <f>+'[1]CORREGIDO EDAD SEX'!F13</f>
        <v>3734</v>
      </c>
      <c r="E81" s="4">
        <f>+'[1]CORREGIDO EDAD SEX'!I13</f>
        <v>1290</v>
      </c>
      <c r="F81" s="4">
        <f>+'[1]CORREGIDO EDAD SEX'!L13</f>
        <v>705</v>
      </c>
      <c r="G81" s="4">
        <f>+'[1]CORREGIDO EDAD SEX'!O13</f>
        <v>2287</v>
      </c>
      <c r="H81" s="4">
        <f>+'[1]CORREGIDO EDAD SEX'!R13</f>
        <v>1604</v>
      </c>
      <c r="I81" s="4">
        <f>+'[1]CORREGIDO EDAD SEX'!U13</f>
        <v>2423</v>
      </c>
      <c r="J81" s="4">
        <f>+'[1]CORREGIDO EDAD SEX'!X13</f>
        <v>1749</v>
      </c>
      <c r="K81" s="4">
        <f>+'[1]CORREGIDO EDAD SEX'!AA13</f>
        <v>3716</v>
      </c>
      <c r="L81" s="4">
        <f>+'[1]CORREGIDO EDAD SEX'!AD13</f>
        <v>3859</v>
      </c>
      <c r="M81" s="4">
        <f>+'[1]CORREGIDO EDAD SEX'!AG13</f>
        <v>3753</v>
      </c>
      <c r="N81" s="4">
        <f>+'[1]CORREGIDO EDAD SEX'!AJ13</f>
        <v>4202</v>
      </c>
      <c r="O81" s="4">
        <f>+'[1]CORREGIDO EDAD SEX'!AM13</f>
        <v>5382</v>
      </c>
      <c r="P81" s="4">
        <f>+'[1]CORREGIDO EDAD SEX'!AP13</f>
        <v>4182</v>
      </c>
      <c r="Q81" s="4">
        <f>+'[1]CORREGIDO EDAD SEX'!AS13</f>
        <v>3309</v>
      </c>
      <c r="R81" s="4">
        <f>+'[1]CORREGIDO EDAD SEX'!AV13</f>
        <v>2716</v>
      </c>
      <c r="S81" s="4">
        <f>+'[1]CORREGIDO EDAD SEX'!AY13</f>
        <v>2686</v>
      </c>
      <c r="T81" s="4">
        <f>+'[1]CORREGIDO EDAD SEX'!BB13</f>
        <v>1622</v>
      </c>
      <c r="U81" s="4">
        <f>+'[1]CORREGIDO EDAD SEX'!BE13</f>
        <v>1282</v>
      </c>
      <c r="V81" s="4">
        <f>+'[1]CORREGIDO EDAD SEX'!BH13</f>
        <v>0</v>
      </c>
      <c r="W81" s="4">
        <f t="shared" si="12"/>
        <v>50501</v>
      </c>
    </row>
    <row r="82" spans="1:23" ht="11.25">
      <c r="A82" s="180"/>
      <c r="B82" s="165"/>
      <c r="C82" s="48" t="s">
        <v>46</v>
      </c>
      <c r="D82" s="4">
        <f>+'[1]CORREGIDO EDAD SEX'!F14</f>
        <v>589</v>
      </c>
      <c r="E82" s="4">
        <f>+'[1]CORREGIDO EDAD SEX'!I14</f>
        <v>3846</v>
      </c>
      <c r="F82" s="4">
        <f>+'[1]CORREGIDO EDAD SEX'!L14</f>
        <v>8682</v>
      </c>
      <c r="G82" s="4">
        <f>+'[1]CORREGIDO EDAD SEX'!O14</f>
        <v>19126</v>
      </c>
      <c r="H82" s="4">
        <f>+'[1]CORREGIDO EDAD SEX'!R14</f>
        <v>21097</v>
      </c>
      <c r="I82" s="4">
        <f>+'[1]CORREGIDO EDAD SEX'!U14</f>
        <v>28169</v>
      </c>
      <c r="J82" s="4">
        <f>+'[1]CORREGIDO EDAD SEX'!X14</f>
        <v>38120</v>
      </c>
      <c r="K82" s="4">
        <f>+'[1]CORREGIDO EDAD SEX'!AA14</f>
        <v>38485</v>
      </c>
      <c r="L82" s="4">
        <f>+'[1]CORREGIDO EDAD SEX'!AD14</f>
        <v>34193</v>
      </c>
      <c r="M82" s="4">
        <f>+'[1]CORREGIDO EDAD SEX'!AG14</f>
        <v>30362</v>
      </c>
      <c r="N82" s="4">
        <f>+'[1]CORREGIDO EDAD SEX'!AJ14</f>
        <v>26469</v>
      </c>
      <c r="O82" s="4">
        <f>+'[1]CORREGIDO EDAD SEX'!AM14</f>
        <v>18078</v>
      </c>
      <c r="P82" s="4">
        <f>+'[1]CORREGIDO EDAD SEX'!AP14</f>
        <v>11320</v>
      </c>
      <c r="Q82" s="4">
        <f>+'[1]CORREGIDO EDAD SEX'!AS14</f>
        <v>4273</v>
      </c>
      <c r="R82" s="4">
        <f>+'[1]CORREGIDO EDAD SEX'!AV14</f>
        <v>1944</v>
      </c>
      <c r="S82" s="4">
        <f>+'[1]CORREGIDO EDAD SEX'!AY14</f>
        <v>1200</v>
      </c>
      <c r="T82" s="4">
        <f>+'[1]CORREGIDO EDAD SEX'!BB14</f>
        <v>464</v>
      </c>
      <c r="U82" s="4">
        <f>+'[1]CORREGIDO EDAD SEX'!BE14</f>
        <v>177</v>
      </c>
      <c r="V82" s="4">
        <f>+'[1]CORREGIDO EDAD SEX'!BH14</f>
        <v>0</v>
      </c>
      <c r="W82" s="4">
        <f t="shared" si="12"/>
        <v>286594</v>
      </c>
    </row>
    <row r="83" spans="1:23" ht="11.25">
      <c r="A83" s="180"/>
      <c r="B83" s="165"/>
      <c r="C83" s="48" t="s">
        <v>102</v>
      </c>
      <c r="D83" s="4">
        <f>+'[1]CORREGIDO EDAD SEX'!F15</f>
        <v>4544</v>
      </c>
      <c r="E83" s="4">
        <f>+'[1]CORREGIDO EDAD SEX'!I15</f>
        <v>30227</v>
      </c>
      <c r="F83" s="4">
        <f>+'[1]CORREGIDO EDAD SEX'!L15</f>
        <v>39150</v>
      </c>
      <c r="G83" s="4">
        <f>+'[1]CORREGIDO EDAD SEX'!O15</f>
        <v>48594</v>
      </c>
      <c r="H83" s="4">
        <f>+'[1]CORREGIDO EDAD SEX'!R15</f>
        <v>42555</v>
      </c>
      <c r="I83" s="4">
        <f>+'[1]CORREGIDO EDAD SEX'!U15</f>
        <v>51024</v>
      </c>
      <c r="J83" s="4">
        <f>+'[1]CORREGIDO EDAD SEX'!X15</f>
        <v>61213</v>
      </c>
      <c r="K83" s="4">
        <f>+'[1]CORREGIDO EDAD SEX'!AA15</f>
        <v>57580</v>
      </c>
      <c r="L83" s="4">
        <f>+'[1]CORREGIDO EDAD SEX'!AD15</f>
        <v>47062</v>
      </c>
      <c r="M83" s="4">
        <f>+'[1]CORREGIDO EDAD SEX'!AG15</f>
        <v>37645</v>
      </c>
      <c r="N83" s="4">
        <f>+'[1]CORREGIDO EDAD SEX'!AJ15</f>
        <v>26908</v>
      </c>
      <c r="O83" s="4">
        <f>+'[1]CORREGIDO EDAD SEX'!AM15</f>
        <v>14681</v>
      </c>
      <c r="P83" s="4">
        <f>+'[1]CORREGIDO EDAD SEX'!AP15</f>
        <v>7673</v>
      </c>
      <c r="Q83" s="4">
        <f>+'[1]CORREGIDO EDAD SEX'!AS15</f>
        <v>2912</v>
      </c>
      <c r="R83" s="4">
        <f>+'[1]CORREGIDO EDAD SEX'!AV15</f>
        <v>1468</v>
      </c>
      <c r="S83" s="4">
        <f>+'[1]CORREGIDO EDAD SEX'!AY15</f>
        <v>630</v>
      </c>
      <c r="T83" s="4">
        <f>+'[1]CORREGIDO EDAD SEX'!BB15</f>
        <v>232</v>
      </c>
      <c r="U83" s="4">
        <f>+'[1]CORREGIDO EDAD SEX'!BE15</f>
        <v>86</v>
      </c>
      <c r="V83" s="4">
        <f>+'[1]CORREGIDO EDAD SEX'!BH15</f>
        <v>0</v>
      </c>
      <c r="W83" s="4">
        <f t="shared" si="12"/>
        <v>474184</v>
      </c>
    </row>
    <row r="84" spans="1:23" ht="11.25">
      <c r="A84" s="180"/>
      <c r="B84" s="165"/>
      <c r="C84" s="48" t="s">
        <v>103</v>
      </c>
      <c r="D84" s="4">
        <f>+'[1]CORREGIDO EDAD SEX'!F16</f>
        <v>61</v>
      </c>
      <c r="E84" s="4">
        <f>+'[1]CORREGIDO EDAD SEX'!I16</f>
        <v>789</v>
      </c>
      <c r="F84" s="4">
        <f>+'[1]CORREGIDO EDAD SEX'!L16</f>
        <v>982</v>
      </c>
      <c r="G84" s="4">
        <f>+'[1]CORREGIDO EDAD SEX'!O16</f>
        <v>946</v>
      </c>
      <c r="H84" s="4">
        <f>+'[1]CORREGIDO EDAD SEX'!R16</f>
        <v>484</v>
      </c>
      <c r="I84" s="4">
        <f>+'[1]CORREGIDO EDAD SEX'!U16</f>
        <v>345</v>
      </c>
      <c r="J84" s="4">
        <f>+'[1]CORREGIDO EDAD SEX'!X16</f>
        <v>365</v>
      </c>
      <c r="K84" s="4">
        <f>+'[1]CORREGIDO EDAD SEX'!AA16</f>
        <v>375</v>
      </c>
      <c r="L84" s="4">
        <f>+'[1]CORREGIDO EDAD SEX'!AD16</f>
        <v>371</v>
      </c>
      <c r="M84" s="4">
        <f>+'[1]CORREGIDO EDAD SEX'!AG16</f>
        <v>246</v>
      </c>
      <c r="N84" s="4">
        <f>+'[1]CORREGIDO EDAD SEX'!AJ16</f>
        <v>209</v>
      </c>
      <c r="O84" s="4">
        <f>+'[1]CORREGIDO EDAD SEX'!AM16</f>
        <v>145</v>
      </c>
      <c r="P84" s="4">
        <f>+'[1]CORREGIDO EDAD SEX'!AP16</f>
        <v>64</v>
      </c>
      <c r="Q84" s="4">
        <f>+'[1]CORREGIDO EDAD SEX'!AS16</f>
        <v>53</v>
      </c>
      <c r="R84" s="4">
        <f>+'[1]CORREGIDO EDAD SEX'!AV16</f>
        <v>16</v>
      </c>
      <c r="S84" s="4">
        <f>+'[1]CORREGIDO EDAD SEX'!AY16</f>
        <v>10</v>
      </c>
      <c r="T84" s="4">
        <f>+'[1]CORREGIDO EDAD SEX'!BB16</f>
        <v>11</v>
      </c>
      <c r="U84" s="4">
        <f>+'[1]CORREGIDO EDAD SEX'!BE16</f>
        <v>2</v>
      </c>
      <c r="V84" s="4">
        <f>+'[1]CORREGIDO EDAD SEX'!BH16</f>
        <v>0</v>
      </c>
      <c r="W84" s="4">
        <f t="shared" si="12"/>
        <v>5474</v>
      </c>
    </row>
    <row r="85" spans="1:23" ht="11.25">
      <c r="A85" s="180"/>
      <c r="B85" s="165"/>
      <c r="C85" s="48" t="s">
        <v>47</v>
      </c>
      <c r="D85" s="4">
        <f>+'[1]CORREGIDO EDAD SEX'!F17</f>
        <v>17</v>
      </c>
      <c r="E85" s="4">
        <f>+'[1]CORREGIDO EDAD SEX'!I17</f>
        <v>317</v>
      </c>
      <c r="F85" s="4">
        <f>+'[1]CORREGIDO EDAD SEX'!L17</f>
        <v>145</v>
      </c>
      <c r="G85" s="4">
        <f>+'[1]CORREGIDO EDAD SEX'!O17</f>
        <v>56</v>
      </c>
      <c r="H85" s="4">
        <f>+'[1]CORREGIDO EDAD SEX'!R17</f>
        <v>26</v>
      </c>
      <c r="I85" s="4">
        <f>+'[1]CORREGIDO EDAD SEX'!U17</f>
        <v>25</v>
      </c>
      <c r="J85" s="4">
        <f>+'[1]CORREGIDO EDAD SEX'!X17</f>
        <v>35</v>
      </c>
      <c r="K85" s="4">
        <f>+'[1]CORREGIDO EDAD SEX'!AA17</f>
        <v>35</v>
      </c>
      <c r="L85" s="4">
        <f>+'[1]CORREGIDO EDAD SEX'!AD17</f>
        <v>39</v>
      </c>
      <c r="M85" s="4">
        <f>+'[1]CORREGIDO EDAD SEX'!AG17</f>
        <v>26</v>
      </c>
      <c r="N85" s="4">
        <f>+'[1]CORREGIDO EDAD SEX'!AJ17</f>
        <v>27</v>
      </c>
      <c r="O85" s="4">
        <f>+'[1]CORREGIDO EDAD SEX'!AM17</f>
        <v>20</v>
      </c>
      <c r="P85" s="4">
        <f>+'[1]CORREGIDO EDAD SEX'!AP17</f>
        <v>23</v>
      </c>
      <c r="Q85" s="4">
        <f>+'[1]CORREGIDO EDAD SEX'!AS17</f>
        <v>4</v>
      </c>
      <c r="R85" s="4">
        <f>+'[1]CORREGIDO EDAD SEX'!AV17</f>
        <v>3</v>
      </c>
      <c r="S85" s="4">
        <f>+'[1]CORREGIDO EDAD SEX'!AY17</f>
        <v>2</v>
      </c>
      <c r="T85" s="4">
        <f>+'[1]CORREGIDO EDAD SEX'!BB17</f>
        <v>3</v>
      </c>
      <c r="U85" s="4">
        <f>+'[1]CORREGIDO EDAD SEX'!BE17</f>
        <v>1</v>
      </c>
      <c r="V85" s="4">
        <f>+'[1]CORREGIDO EDAD SEX'!BH17</f>
        <v>0</v>
      </c>
      <c r="W85" s="4">
        <f t="shared" si="12"/>
        <v>804</v>
      </c>
    </row>
    <row r="86" spans="1:23" ht="11.25">
      <c r="A86" s="180"/>
      <c r="B86" s="165"/>
      <c r="C86" s="48" t="s">
        <v>48</v>
      </c>
      <c r="D86" s="4">
        <f>+'[1]CORREGIDO EDAD SEX'!F18</f>
        <v>1891</v>
      </c>
      <c r="E86" s="4">
        <f>+'[1]CORREGIDO EDAD SEX'!I18</f>
        <v>1913</v>
      </c>
      <c r="F86" s="4">
        <f>+'[1]CORREGIDO EDAD SEX'!L18</f>
        <v>2586</v>
      </c>
      <c r="G86" s="4">
        <f>+'[1]CORREGIDO EDAD SEX'!O18</f>
        <v>2838</v>
      </c>
      <c r="H86" s="4">
        <f>+'[1]CORREGIDO EDAD SEX'!R18</f>
        <v>2496</v>
      </c>
      <c r="I86" s="4">
        <f>+'[1]CORREGIDO EDAD SEX'!U18</f>
        <v>3282</v>
      </c>
      <c r="J86" s="4">
        <f>+'[1]CORREGIDO EDAD SEX'!X18</f>
        <v>4148</v>
      </c>
      <c r="K86" s="4">
        <f>+'[1]CORREGIDO EDAD SEX'!AA18</f>
        <v>4827</v>
      </c>
      <c r="L86" s="4">
        <f>+'[1]CORREGIDO EDAD SEX'!AD18</f>
        <v>5371</v>
      </c>
      <c r="M86" s="4">
        <f>+'[1]CORREGIDO EDAD SEX'!AG18</f>
        <v>6616</v>
      </c>
      <c r="N86" s="4">
        <f>+'[1]CORREGIDO EDAD SEX'!AJ18</f>
        <v>6917</v>
      </c>
      <c r="O86" s="4">
        <f>+'[1]CORREGIDO EDAD SEX'!AM18</f>
        <v>5360</v>
      </c>
      <c r="P86" s="4">
        <f>+'[1]CORREGIDO EDAD SEX'!AP18</f>
        <v>3548</v>
      </c>
      <c r="Q86" s="4">
        <f>+'[1]CORREGIDO EDAD SEX'!AS18</f>
        <v>1778</v>
      </c>
      <c r="R86" s="4">
        <f>+'[1]CORREGIDO EDAD SEX'!AV18</f>
        <v>1181</v>
      </c>
      <c r="S86" s="4">
        <f>+'[1]CORREGIDO EDAD SEX'!AY18</f>
        <v>847</v>
      </c>
      <c r="T86" s="4">
        <f>+'[1]CORREGIDO EDAD SEX'!BB18</f>
        <v>368</v>
      </c>
      <c r="U86" s="4">
        <f>+'[1]CORREGIDO EDAD SEX'!BE18</f>
        <v>178</v>
      </c>
      <c r="V86" s="4">
        <f>+'[1]CORREGIDO EDAD SEX'!BH18</f>
        <v>0</v>
      </c>
      <c r="W86" s="4">
        <f t="shared" si="12"/>
        <v>56145</v>
      </c>
    </row>
    <row r="87" spans="1:23" ht="11.25">
      <c r="A87" s="180"/>
      <c r="B87" s="165"/>
      <c r="C87" s="48" t="s">
        <v>49</v>
      </c>
      <c r="D87" s="4">
        <f>+'[1]CORREGIDO EDAD SEX'!F19</f>
        <v>4466</v>
      </c>
      <c r="E87" s="4">
        <f>+'[1]CORREGIDO EDAD SEX'!I19</f>
        <v>10869</v>
      </c>
      <c r="F87" s="4">
        <f>+'[1]CORREGIDO EDAD SEX'!L19</f>
        <v>11732</v>
      </c>
      <c r="G87" s="4">
        <f>+'[1]CORREGIDO EDAD SEX'!O19</f>
        <v>15179</v>
      </c>
      <c r="H87" s="4">
        <f>+'[1]CORREGIDO EDAD SEX'!R19</f>
        <v>16062</v>
      </c>
      <c r="I87" s="4">
        <f>+'[1]CORREGIDO EDAD SEX'!U19</f>
        <v>17503</v>
      </c>
      <c r="J87" s="4">
        <f>+'[1]CORREGIDO EDAD SEX'!X19</f>
        <v>18982</v>
      </c>
      <c r="K87" s="4">
        <f>+'[1]CORREGIDO EDAD SEX'!AA19</f>
        <v>17160</v>
      </c>
      <c r="L87" s="4">
        <f>+'[1]CORREGIDO EDAD SEX'!AD19</f>
        <v>20375</v>
      </c>
      <c r="M87" s="4">
        <f>+'[1]CORREGIDO EDAD SEX'!AG19</f>
        <v>25966</v>
      </c>
      <c r="N87" s="4">
        <f>+'[1]CORREGIDO EDAD SEX'!AJ19</f>
        <v>27988</v>
      </c>
      <c r="O87" s="4">
        <f>+'[1]CORREGIDO EDAD SEX'!AM19</f>
        <v>25296</v>
      </c>
      <c r="P87" s="4">
        <f>+'[1]CORREGIDO EDAD SEX'!AP19</f>
        <v>19812</v>
      </c>
      <c r="Q87" s="4">
        <f>+'[1]CORREGIDO EDAD SEX'!AS19</f>
        <v>11715</v>
      </c>
      <c r="R87" s="4">
        <f>+'[1]CORREGIDO EDAD SEX'!AV19</f>
        <v>8142</v>
      </c>
      <c r="S87" s="4">
        <f>+'[1]CORREGIDO EDAD SEX'!AY19</f>
        <v>5903</v>
      </c>
      <c r="T87" s="4">
        <f>+'[1]CORREGIDO EDAD SEX'!BB19</f>
        <v>2957</v>
      </c>
      <c r="U87" s="4">
        <f>+'[1]CORREGIDO EDAD SEX'!BE19</f>
        <v>1610</v>
      </c>
      <c r="V87" s="4">
        <f>+'[1]CORREGIDO EDAD SEX'!BH19</f>
        <v>0</v>
      </c>
      <c r="W87" s="4">
        <f t="shared" si="12"/>
        <v>261717</v>
      </c>
    </row>
    <row r="88" spans="1:23" ht="11.25">
      <c r="A88" s="180"/>
      <c r="B88" s="165"/>
      <c r="C88" s="48" t="s">
        <v>50</v>
      </c>
      <c r="D88" s="4">
        <f>+'[1]CORREGIDO EDAD SEX'!F20</f>
        <v>19505</v>
      </c>
      <c r="E88" s="4">
        <f>+'[1]CORREGIDO EDAD SEX'!I20</f>
        <v>29830</v>
      </c>
      <c r="F88" s="4">
        <f>+'[1]CORREGIDO EDAD SEX'!L20</f>
        <v>7474</v>
      </c>
      <c r="G88" s="4">
        <f>+'[1]CORREGIDO EDAD SEX'!O20</f>
        <v>5795</v>
      </c>
      <c r="H88" s="4">
        <f>+'[1]CORREGIDO EDAD SEX'!R20</f>
        <v>3636</v>
      </c>
      <c r="I88" s="4">
        <f>+'[1]CORREGIDO EDAD SEX'!U20</f>
        <v>5058</v>
      </c>
      <c r="J88" s="4">
        <f>+'[1]CORREGIDO EDAD SEX'!X20</f>
        <v>7121</v>
      </c>
      <c r="K88" s="4">
        <f>+'[1]CORREGIDO EDAD SEX'!AA20</f>
        <v>8945</v>
      </c>
      <c r="L88" s="4">
        <f>+'[1]CORREGIDO EDAD SEX'!AD20</f>
        <v>7886</v>
      </c>
      <c r="M88" s="4">
        <f>+'[1]CORREGIDO EDAD SEX'!AG20</f>
        <v>6984</v>
      </c>
      <c r="N88" s="4">
        <f>+'[1]CORREGIDO EDAD SEX'!AJ20</f>
        <v>7056</v>
      </c>
      <c r="O88" s="4">
        <f>+'[1]CORREGIDO EDAD SEX'!AM20</f>
        <v>5602</v>
      </c>
      <c r="P88" s="4">
        <f>+'[1]CORREGIDO EDAD SEX'!AP20</f>
        <v>4292</v>
      </c>
      <c r="Q88" s="4">
        <f>+'[1]CORREGIDO EDAD SEX'!AS20</f>
        <v>2556</v>
      </c>
      <c r="R88" s="4">
        <f>+'[1]CORREGIDO EDAD SEX'!AV20</f>
        <v>1834</v>
      </c>
      <c r="S88" s="4">
        <f>+'[1]CORREGIDO EDAD SEX'!AY20</f>
        <v>1477</v>
      </c>
      <c r="T88" s="4">
        <f>+'[1]CORREGIDO EDAD SEX'!BB20</f>
        <v>917</v>
      </c>
      <c r="U88" s="4">
        <f>+'[1]CORREGIDO EDAD SEX'!BE20</f>
        <v>591</v>
      </c>
      <c r="V88" s="4">
        <f>+'[1]CORREGIDO EDAD SEX'!BH20</f>
        <v>0</v>
      </c>
      <c r="W88" s="4">
        <f t="shared" si="12"/>
        <v>126559</v>
      </c>
    </row>
    <row r="89" spans="1:23" ht="11.25">
      <c r="A89" s="180"/>
      <c r="B89" s="165"/>
      <c r="C89" s="48" t="s">
        <v>51</v>
      </c>
      <c r="D89" s="4">
        <f>+'[1]CORREGIDO EDAD SEX'!F21</f>
        <v>719</v>
      </c>
      <c r="E89" s="4">
        <f>+'[1]CORREGIDO EDAD SEX'!I21</f>
        <v>956</v>
      </c>
      <c r="F89" s="4">
        <f>+'[1]CORREGIDO EDAD SEX'!L21</f>
        <v>2204</v>
      </c>
      <c r="G89" s="4">
        <f>+'[1]CORREGIDO EDAD SEX'!O21</f>
        <v>3391</v>
      </c>
      <c r="H89" s="4">
        <f>+'[1]CORREGIDO EDAD SEX'!R21</f>
        <v>2737</v>
      </c>
      <c r="I89" s="4">
        <f>+'[1]CORREGIDO EDAD SEX'!U21</f>
        <v>3553</v>
      </c>
      <c r="J89" s="4">
        <f>+'[1]CORREGIDO EDAD SEX'!X21</f>
        <v>4108</v>
      </c>
      <c r="K89" s="4">
        <f>+'[1]CORREGIDO EDAD SEX'!AA21</f>
        <v>4618</v>
      </c>
      <c r="L89" s="4">
        <f>+'[1]CORREGIDO EDAD SEX'!AD21</f>
        <v>4396</v>
      </c>
      <c r="M89" s="4">
        <f>+'[1]CORREGIDO EDAD SEX'!AG21</f>
        <v>4533</v>
      </c>
      <c r="N89" s="4">
        <f>+'[1]CORREGIDO EDAD SEX'!AJ21</f>
        <v>4038</v>
      </c>
      <c r="O89" s="4">
        <f>+'[1]CORREGIDO EDAD SEX'!AM21</f>
        <v>3344</v>
      </c>
      <c r="P89" s="4">
        <f>+'[1]CORREGIDO EDAD SEX'!AP21</f>
        <v>2211</v>
      </c>
      <c r="Q89" s="4">
        <f>+'[1]CORREGIDO EDAD SEX'!AS21</f>
        <v>1636</v>
      </c>
      <c r="R89" s="4">
        <f>+'[1]CORREGIDO EDAD SEX'!AV21</f>
        <v>932</v>
      </c>
      <c r="S89" s="4">
        <f>+'[1]CORREGIDO EDAD SEX'!AY21</f>
        <v>395</v>
      </c>
      <c r="T89" s="4">
        <f>+'[1]CORREGIDO EDAD SEX'!BB21</f>
        <v>239</v>
      </c>
      <c r="U89" s="4">
        <f>+'[1]CORREGIDO EDAD SEX'!BE21</f>
        <v>77</v>
      </c>
      <c r="V89" s="4">
        <f>+'[1]CORREGIDO EDAD SEX'!BH21</f>
        <v>0</v>
      </c>
      <c r="W89" s="4">
        <f t="shared" si="12"/>
        <v>44087</v>
      </c>
    </row>
    <row r="90" spans="1:23" ht="11.25">
      <c r="A90" s="180"/>
      <c r="B90" s="165"/>
      <c r="C90" s="48" t="s">
        <v>52</v>
      </c>
      <c r="D90" s="4">
        <f>+'[1]CORREGIDO EDAD SEX'!F22</f>
        <v>16656</v>
      </c>
      <c r="E90" s="4">
        <f>+'[1]CORREGIDO EDAD SEX'!I22</f>
        <v>11960</v>
      </c>
      <c r="F90" s="4">
        <f>+'[1]CORREGIDO EDAD SEX'!L22</f>
        <v>11665</v>
      </c>
      <c r="G90" s="4">
        <f>+'[1]CORREGIDO EDAD SEX'!O22</f>
        <v>12819</v>
      </c>
      <c r="H90" s="4">
        <f>+'[1]CORREGIDO EDAD SEX'!R22</f>
        <v>9903</v>
      </c>
      <c r="I90" s="4">
        <f>+'[1]CORREGIDO EDAD SEX'!U22</f>
        <v>12801</v>
      </c>
      <c r="J90" s="4">
        <f>+'[1]CORREGIDO EDAD SEX'!X22</f>
        <v>16437</v>
      </c>
      <c r="K90" s="4">
        <f>+'[1]CORREGIDO EDAD SEX'!AA22</f>
        <v>19038</v>
      </c>
      <c r="L90" s="4">
        <f>+'[1]CORREGIDO EDAD SEX'!AD22</f>
        <v>24349</v>
      </c>
      <c r="M90" s="4">
        <f>+'[1]CORREGIDO EDAD SEX'!AG22</f>
        <v>28200</v>
      </c>
      <c r="N90" s="4">
        <f>+'[1]CORREGIDO EDAD SEX'!AJ22</f>
        <v>30362</v>
      </c>
      <c r="O90" s="4">
        <f>+'[1]CORREGIDO EDAD SEX'!AM22</f>
        <v>28224</v>
      </c>
      <c r="P90" s="4">
        <f>+'[1]CORREGIDO EDAD SEX'!AP22</f>
        <v>22982</v>
      </c>
      <c r="Q90" s="4">
        <f>+'[1]CORREGIDO EDAD SEX'!AS22</f>
        <v>14102</v>
      </c>
      <c r="R90" s="4">
        <f>+'[1]CORREGIDO EDAD SEX'!AV22</f>
        <v>9248</v>
      </c>
      <c r="S90" s="4">
        <f>+'[1]CORREGIDO EDAD SEX'!AY22</f>
        <v>7952</v>
      </c>
      <c r="T90" s="4">
        <f>+'[1]CORREGIDO EDAD SEX'!BB22</f>
        <v>4704</v>
      </c>
      <c r="U90" s="4">
        <f>+'[1]CORREGIDO EDAD SEX'!BE22</f>
        <v>3096</v>
      </c>
      <c r="V90" s="4">
        <f>+'[1]CORREGIDO EDAD SEX'!BH22</f>
        <v>0</v>
      </c>
      <c r="W90" s="4">
        <f t="shared" si="12"/>
        <v>284498</v>
      </c>
    </row>
    <row r="91" spans="1:23" ht="11.25">
      <c r="A91" s="180"/>
      <c r="B91" s="165"/>
      <c r="C91" s="48" t="s">
        <v>53</v>
      </c>
      <c r="D91" s="4">
        <f>+'[1]CORREGIDO EDAD SEX'!F23</f>
        <v>585</v>
      </c>
      <c r="E91" s="4">
        <f>+'[1]CORREGIDO EDAD SEX'!I23</f>
        <v>258</v>
      </c>
      <c r="F91" s="4">
        <f>+'[1]CORREGIDO EDAD SEX'!L23</f>
        <v>643</v>
      </c>
      <c r="G91" s="4">
        <f>+'[1]CORREGIDO EDAD SEX'!O23</f>
        <v>3043</v>
      </c>
      <c r="H91" s="4">
        <f>+'[1]CORREGIDO EDAD SEX'!R23</f>
        <v>5112</v>
      </c>
      <c r="I91" s="4">
        <f>+'[1]CORREGIDO EDAD SEX'!U23</f>
        <v>7321</v>
      </c>
      <c r="J91" s="4">
        <f>+'[1]CORREGIDO EDAD SEX'!X23</f>
        <v>8117</v>
      </c>
      <c r="K91" s="4">
        <f>+'[1]CORREGIDO EDAD SEX'!AA23</f>
        <v>8225</v>
      </c>
      <c r="L91" s="4">
        <f>+'[1]CORREGIDO EDAD SEX'!AD23</f>
        <v>8970</v>
      </c>
      <c r="M91" s="4">
        <f>+'[1]CORREGIDO EDAD SEX'!AG23</f>
        <v>9875</v>
      </c>
      <c r="N91" s="4">
        <f>+'[1]CORREGIDO EDAD SEX'!AJ23</f>
        <v>10082</v>
      </c>
      <c r="O91" s="4">
        <f>+'[1]CORREGIDO EDAD SEX'!AM23</f>
        <v>8784</v>
      </c>
      <c r="P91" s="4">
        <f>+'[1]CORREGIDO EDAD SEX'!AP23</f>
        <v>6648</v>
      </c>
      <c r="Q91" s="4">
        <f>+'[1]CORREGIDO EDAD SEX'!AS23</f>
        <v>3542</v>
      </c>
      <c r="R91" s="4">
        <f>+'[1]CORREGIDO EDAD SEX'!AV23</f>
        <v>2060</v>
      </c>
      <c r="S91" s="4">
        <f>+'[1]CORREGIDO EDAD SEX'!AY23</f>
        <v>1332</v>
      </c>
      <c r="T91" s="4">
        <f>+'[1]CORREGIDO EDAD SEX'!BB23</f>
        <v>659</v>
      </c>
      <c r="U91" s="4">
        <f>+'[1]CORREGIDO EDAD SEX'!BE23</f>
        <v>354</v>
      </c>
      <c r="V91" s="4">
        <f>+'[1]CORREGIDO EDAD SEX'!BH23</f>
        <v>0</v>
      </c>
      <c r="W91" s="4">
        <f t="shared" si="12"/>
        <v>85610</v>
      </c>
    </row>
    <row r="92" spans="1:23" ht="11.25">
      <c r="A92" s="180"/>
      <c r="B92" s="165"/>
      <c r="C92" s="48" t="s">
        <v>54</v>
      </c>
      <c r="D92" s="4">
        <f>+'[1]CORREGIDO EDAD SEX'!F24</f>
        <v>1313</v>
      </c>
      <c r="E92" s="4">
        <f>+'[1]CORREGIDO EDAD SEX'!I24</f>
        <v>426</v>
      </c>
      <c r="F92" s="4">
        <f>+'[1]CORREGIDO EDAD SEX'!L24</f>
        <v>122</v>
      </c>
      <c r="G92" s="4">
        <f>+'[1]CORREGIDO EDAD SEX'!O24</f>
        <v>195</v>
      </c>
      <c r="H92" s="4">
        <f>+'[1]CORREGIDO EDAD SEX'!R24</f>
        <v>326</v>
      </c>
      <c r="I92" s="4">
        <f>+'[1]CORREGIDO EDAD SEX'!U24</f>
        <v>529</v>
      </c>
      <c r="J92" s="4">
        <f>+'[1]CORREGIDO EDAD SEX'!X24</f>
        <v>692</v>
      </c>
      <c r="K92" s="4">
        <f>+'[1]CORREGIDO EDAD SEX'!AA24</f>
        <v>883</v>
      </c>
      <c r="L92" s="4">
        <f>+'[1]CORREGIDO EDAD SEX'!AD24</f>
        <v>1395</v>
      </c>
      <c r="M92" s="4">
        <f>+'[1]CORREGIDO EDAD SEX'!AG24</f>
        <v>1659</v>
      </c>
      <c r="N92" s="4">
        <f>+'[1]CORREGIDO EDAD SEX'!AJ24</f>
        <v>1574</v>
      </c>
      <c r="O92" s="4">
        <f>+'[1]CORREGIDO EDAD SEX'!AM24</f>
        <v>1722</v>
      </c>
      <c r="P92" s="4">
        <f>+'[1]CORREGIDO EDAD SEX'!AP24</f>
        <v>1311</v>
      </c>
      <c r="Q92" s="4">
        <f>+'[1]CORREGIDO EDAD SEX'!AS24</f>
        <v>1181</v>
      </c>
      <c r="R92" s="4">
        <f>+'[1]CORREGIDO EDAD SEX'!AV24</f>
        <v>858</v>
      </c>
      <c r="S92" s="4">
        <f>+'[1]CORREGIDO EDAD SEX'!AY24</f>
        <v>886</v>
      </c>
      <c r="T92" s="4">
        <f>+'[1]CORREGIDO EDAD SEX'!BB24</f>
        <v>299</v>
      </c>
      <c r="U92" s="4">
        <f>+'[1]CORREGIDO EDAD SEX'!BE24</f>
        <v>176</v>
      </c>
      <c r="V92" s="4">
        <f>+'[1]CORREGIDO EDAD SEX'!BH24</f>
        <v>0</v>
      </c>
      <c r="W92" s="4">
        <f t="shared" si="12"/>
        <v>15547</v>
      </c>
    </row>
    <row r="93" spans="1:23" ht="11.25">
      <c r="A93" s="180"/>
      <c r="B93" s="165"/>
      <c r="C93" s="48" t="s">
        <v>55</v>
      </c>
      <c r="D93" s="4">
        <f>+'[1]CORREGIDO EDAD SEX'!F25</f>
        <v>3684</v>
      </c>
      <c r="E93" s="4">
        <f>+'[1]CORREGIDO EDAD SEX'!I25</f>
        <v>154</v>
      </c>
      <c r="F93" s="4">
        <f>+'[1]CORREGIDO EDAD SEX'!L25</f>
        <v>50</v>
      </c>
      <c r="G93" s="4">
        <f>+'[1]CORREGIDO EDAD SEX'!O25</f>
        <v>1922</v>
      </c>
      <c r="H93" s="4">
        <f>+'[1]CORREGIDO EDAD SEX'!R25</f>
        <v>5713</v>
      </c>
      <c r="I93" s="4">
        <f>+'[1]CORREGIDO EDAD SEX'!U25</f>
        <v>12959</v>
      </c>
      <c r="J93" s="4">
        <f>+'[1]CORREGIDO EDAD SEX'!X25</f>
        <v>19204</v>
      </c>
      <c r="K93" s="4">
        <f>+'[1]CORREGIDO EDAD SEX'!AA25</f>
        <v>12698</v>
      </c>
      <c r="L93" s="4">
        <f>+'[1]CORREGIDO EDAD SEX'!AD25</f>
        <v>5156</v>
      </c>
      <c r="M93" s="4">
        <f>+'[1]CORREGIDO EDAD SEX'!AG25</f>
        <v>2536</v>
      </c>
      <c r="N93" s="4">
        <f>+'[1]CORREGIDO EDAD SEX'!AJ25</f>
        <v>1464</v>
      </c>
      <c r="O93" s="4">
        <f>+'[1]CORREGIDO EDAD SEX'!AM25</f>
        <v>761</v>
      </c>
      <c r="P93" s="4">
        <f>+'[1]CORREGIDO EDAD SEX'!AP25</f>
        <v>425</v>
      </c>
      <c r="Q93" s="4">
        <f>+'[1]CORREGIDO EDAD SEX'!AS25</f>
        <v>202</v>
      </c>
      <c r="R93" s="4">
        <f>+'[1]CORREGIDO EDAD SEX'!AV25</f>
        <v>69</v>
      </c>
      <c r="S93" s="4">
        <f>+'[1]CORREGIDO EDAD SEX'!AY25</f>
        <v>48</v>
      </c>
      <c r="T93" s="4">
        <f>+'[1]CORREGIDO EDAD SEX'!BB25</f>
        <v>12</v>
      </c>
      <c r="U93" s="4">
        <f>+'[1]CORREGIDO EDAD SEX'!BE25</f>
        <v>11</v>
      </c>
      <c r="V93" s="4">
        <f>+'[1]CORREGIDO EDAD SEX'!BH25</f>
        <v>0</v>
      </c>
      <c r="W93" s="4">
        <f t="shared" si="12"/>
        <v>67068</v>
      </c>
    </row>
    <row r="94" spans="1:23" ht="11.25">
      <c r="A94" s="180"/>
      <c r="B94" s="165"/>
      <c r="C94" s="48" t="s">
        <v>56</v>
      </c>
      <c r="D94" s="4">
        <f>+'[1]CORREGIDO EDAD SEX'!F26</f>
        <v>0</v>
      </c>
      <c r="E94" s="4">
        <f>+'[1]CORREGIDO EDAD SEX'!I26</f>
        <v>0</v>
      </c>
      <c r="F94" s="4">
        <f>+'[1]CORREGIDO EDAD SEX'!L26</f>
        <v>4</v>
      </c>
      <c r="G94" s="4">
        <f>+'[1]CORREGIDO EDAD SEX'!O26</f>
        <v>552</v>
      </c>
      <c r="H94" s="4">
        <f>+'[1]CORREGIDO EDAD SEX'!R26</f>
        <v>1292</v>
      </c>
      <c r="I94" s="4">
        <f>+'[1]CORREGIDO EDAD SEX'!U26</f>
        <v>3247</v>
      </c>
      <c r="J94" s="4">
        <f>+'[1]CORREGIDO EDAD SEX'!X26</f>
        <v>4994</v>
      </c>
      <c r="K94" s="4">
        <f>+'[1]CORREGIDO EDAD SEX'!AA26</f>
        <v>2491</v>
      </c>
      <c r="L94" s="4">
        <f>+'[1]CORREGIDO EDAD SEX'!AD26</f>
        <v>477</v>
      </c>
      <c r="M94" s="4">
        <f>+'[1]CORREGIDO EDAD SEX'!AG26</f>
        <v>42</v>
      </c>
      <c r="N94" s="4">
        <f>+'[1]CORREGIDO EDAD SEX'!AJ26</f>
        <v>25</v>
      </c>
      <c r="O94" s="4">
        <f>+'[1]CORREGIDO EDAD SEX'!AM26</f>
        <v>0</v>
      </c>
      <c r="P94" s="4">
        <f>+'[1]CORREGIDO EDAD SEX'!AP26</f>
        <v>0</v>
      </c>
      <c r="Q94" s="4">
        <f>+'[1]CORREGIDO EDAD SEX'!AS26</f>
        <v>0</v>
      </c>
      <c r="R94" s="4">
        <f>+'[1]CORREGIDO EDAD SEX'!AV26</f>
        <v>0</v>
      </c>
      <c r="S94" s="4">
        <f>+'[1]CORREGIDO EDAD SEX'!AY26</f>
        <v>0</v>
      </c>
      <c r="T94" s="4">
        <f>+'[1]CORREGIDO EDAD SEX'!BB26</f>
        <v>0</v>
      </c>
      <c r="U94" s="4">
        <f>+'[1]CORREGIDO EDAD SEX'!BE26</f>
        <v>0</v>
      </c>
      <c r="V94" s="4">
        <f>+'[1]CORREGIDO EDAD SEX'!BH26</f>
        <v>52</v>
      </c>
      <c r="W94" s="4">
        <f>SUM(D94:V94)</f>
        <v>13176</v>
      </c>
    </row>
    <row r="95" spans="1:23" ht="11.25">
      <c r="A95" s="180"/>
      <c r="B95" s="165"/>
      <c r="C95" s="48" t="s">
        <v>57</v>
      </c>
      <c r="D95" s="4">
        <f>+'[1]CORREGIDO EDAD SEX'!F27</f>
        <v>734</v>
      </c>
      <c r="E95" s="4">
        <f>+'[1]CORREGIDO EDAD SEX'!I27</f>
        <v>1609</v>
      </c>
      <c r="F95" s="4">
        <f>+'[1]CORREGIDO EDAD SEX'!L27</f>
        <v>2182</v>
      </c>
      <c r="G95" s="4">
        <f>+'[1]CORREGIDO EDAD SEX'!O27</f>
        <v>1155</v>
      </c>
      <c r="H95" s="4">
        <f>+'[1]CORREGIDO EDAD SEX'!R27</f>
        <v>888</v>
      </c>
      <c r="I95" s="4">
        <f>+'[1]CORREGIDO EDAD SEX'!U27</f>
        <v>1304</v>
      </c>
      <c r="J95" s="4">
        <f>+'[1]CORREGIDO EDAD SEX'!X27</f>
        <v>1483</v>
      </c>
      <c r="K95" s="4">
        <f>+'[1]CORREGIDO EDAD SEX'!AA27</f>
        <v>1801</v>
      </c>
      <c r="L95" s="4">
        <f>+'[1]CORREGIDO EDAD SEX'!AD27</f>
        <v>1939</v>
      </c>
      <c r="M95" s="4">
        <f>+'[1]CORREGIDO EDAD SEX'!AG27</f>
        <v>2416</v>
      </c>
      <c r="N95" s="4">
        <f>+'[1]CORREGIDO EDAD SEX'!AJ27</f>
        <v>2793</v>
      </c>
      <c r="O95" s="4">
        <f>+'[1]CORREGIDO EDAD SEX'!AM27</f>
        <v>2531</v>
      </c>
      <c r="P95" s="4">
        <f>+'[1]CORREGIDO EDAD SEX'!AP27</f>
        <v>2061</v>
      </c>
      <c r="Q95" s="4">
        <f>+'[1]CORREGIDO EDAD SEX'!AS27</f>
        <v>1243</v>
      </c>
      <c r="R95" s="4">
        <f>+'[1]CORREGIDO EDAD SEX'!AV27</f>
        <v>1123</v>
      </c>
      <c r="S95" s="4">
        <f>+'[1]CORREGIDO EDAD SEX'!AY27</f>
        <v>634</v>
      </c>
      <c r="T95" s="4">
        <f>+'[1]CORREGIDO EDAD SEX'!BB27</f>
        <v>245</v>
      </c>
      <c r="U95" s="4">
        <f>+'[1]CORREGIDO EDAD SEX'!BE27</f>
        <v>172</v>
      </c>
      <c r="V95" s="4">
        <f>+'[1]CORREGIDO EDAD SEX'!BH27</f>
        <v>0</v>
      </c>
      <c r="W95" s="4">
        <f t="shared" si="12"/>
        <v>26313</v>
      </c>
    </row>
    <row r="96" spans="1:23" ht="11.25">
      <c r="A96" s="180"/>
      <c r="B96" s="166"/>
      <c r="C96" s="120" t="s">
        <v>17</v>
      </c>
      <c r="D96" s="117">
        <f>SUM(D79:D95)</f>
        <v>245400</v>
      </c>
      <c r="E96" s="117">
        <f aca="true" t="shared" si="13" ref="E96:V96">SUM(E79:E95)</f>
        <v>160856</v>
      </c>
      <c r="F96" s="117">
        <f t="shared" si="13"/>
        <v>197173</v>
      </c>
      <c r="G96" s="117">
        <f t="shared" si="13"/>
        <v>248969</v>
      </c>
      <c r="H96" s="117">
        <f t="shared" si="13"/>
        <v>226872</v>
      </c>
      <c r="I96" s="117">
        <f t="shared" si="13"/>
        <v>330506</v>
      </c>
      <c r="J96" s="117">
        <f t="shared" si="13"/>
        <v>437842</v>
      </c>
      <c r="K96" s="117">
        <f t="shared" si="13"/>
        <v>460285</v>
      </c>
      <c r="L96" s="117">
        <f t="shared" si="13"/>
        <v>474218</v>
      </c>
      <c r="M96" s="117">
        <f t="shared" si="13"/>
        <v>502215</v>
      </c>
      <c r="N96" s="117">
        <f t="shared" si="13"/>
        <v>535620</v>
      </c>
      <c r="O96" s="117">
        <f t="shared" si="13"/>
        <v>464737</v>
      </c>
      <c r="P96" s="117">
        <f t="shared" si="13"/>
        <v>359599</v>
      </c>
      <c r="Q96" s="117">
        <f t="shared" si="13"/>
        <v>222717</v>
      </c>
      <c r="R96" s="117">
        <f t="shared" si="13"/>
        <v>147278</v>
      </c>
      <c r="S96" s="117">
        <f t="shared" si="13"/>
        <v>108526</v>
      </c>
      <c r="T96" s="117">
        <f t="shared" si="13"/>
        <v>63932</v>
      </c>
      <c r="U96" s="117">
        <f t="shared" si="13"/>
        <v>47503</v>
      </c>
      <c r="V96" s="117">
        <f t="shared" si="13"/>
        <v>52</v>
      </c>
      <c r="W96" s="117">
        <f>SUM(W79:W95)</f>
        <v>5234300</v>
      </c>
    </row>
    <row r="97" spans="1:23" ht="11.25">
      <c r="A97" s="180"/>
      <c r="B97" s="164" t="s">
        <v>35</v>
      </c>
      <c r="C97" s="48" t="s">
        <v>58</v>
      </c>
      <c r="D97" s="4">
        <f>+'[1]CORREGIDO EDAD SEX'!F29</f>
        <v>144</v>
      </c>
      <c r="E97" s="4">
        <f>+'[1]CORREGIDO EDAD SEX'!I29</f>
        <v>43</v>
      </c>
      <c r="F97" s="4">
        <f>+'[1]CORREGIDO EDAD SEX'!L29</f>
        <v>31</v>
      </c>
      <c r="G97" s="4">
        <f>+'[1]CORREGIDO EDAD SEX'!O29</f>
        <v>62</v>
      </c>
      <c r="H97" s="4">
        <f>+'[1]CORREGIDO EDAD SEX'!R29</f>
        <v>88</v>
      </c>
      <c r="I97" s="4">
        <f>+'[1]CORREGIDO EDAD SEX'!U29</f>
        <v>211</v>
      </c>
      <c r="J97" s="4">
        <f>+'[1]CORREGIDO EDAD SEX'!X29</f>
        <v>296</v>
      </c>
      <c r="K97" s="4">
        <f>+'[1]CORREGIDO EDAD SEX'!AA29</f>
        <v>523</v>
      </c>
      <c r="L97" s="4">
        <f>+'[1]CORREGIDO EDAD SEX'!AD29</f>
        <v>711</v>
      </c>
      <c r="M97" s="4">
        <f>+'[1]CORREGIDO EDAD SEX'!AG29</f>
        <v>828</v>
      </c>
      <c r="N97" s="4">
        <f>+'[1]CORREGIDO EDAD SEX'!AJ29</f>
        <v>904</v>
      </c>
      <c r="O97" s="4">
        <f>+'[1]CORREGIDO EDAD SEX'!AM29</f>
        <v>704</v>
      </c>
      <c r="P97" s="4">
        <f>+'[1]CORREGIDO EDAD SEX'!AP29</f>
        <v>465</v>
      </c>
      <c r="Q97" s="4">
        <f>+'[1]CORREGIDO EDAD SEX'!AS29</f>
        <v>232</v>
      </c>
      <c r="R97" s="4">
        <f>+'[1]CORREGIDO EDAD SEX'!AV29</f>
        <v>137</v>
      </c>
      <c r="S97" s="4">
        <f>+'[1]CORREGIDO EDAD SEX'!AY29</f>
        <v>87</v>
      </c>
      <c r="T97" s="4">
        <f>+'[1]CORREGIDO EDAD SEX'!BB29</f>
        <v>39</v>
      </c>
      <c r="U97" s="4">
        <f>+'[1]CORREGIDO EDAD SEX'!BE29</f>
        <v>19</v>
      </c>
      <c r="V97" s="4">
        <f>+'[1]CORREGIDO EDAD SEX'!BH29</f>
        <v>0</v>
      </c>
      <c r="W97" s="4">
        <f aca="true" t="shared" si="14" ref="W97:W112">SUM(D97:V97)</f>
        <v>5524</v>
      </c>
    </row>
    <row r="98" spans="1:23" ht="11.25">
      <c r="A98" s="180"/>
      <c r="B98" s="165"/>
      <c r="C98" s="48" t="s">
        <v>49</v>
      </c>
      <c r="D98" s="4">
        <f>+'[1]CORREGIDO EDAD SEX'!F30</f>
        <v>148</v>
      </c>
      <c r="E98" s="4">
        <f>+'[1]CORREGIDO EDAD SEX'!I30</f>
        <v>151</v>
      </c>
      <c r="F98" s="4">
        <f>+'[1]CORREGIDO EDAD SEX'!L30</f>
        <v>257</v>
      </c>
      <c r="G98" s="4">
        <f>+'[1]CORREGIDO EDAD SEX'!O30</f>
        <v>575</v>
      </c>
      <c r="H98" s="4">
        <f>+'[1]CORREGIDO EDAD SEX'!R30</f>
        <v>1001</v>
      </c>
      <c r="I98" s="4">
        <f>+'[1]CORREGIDO EDAD SEX'!U30</f>
        <v>1412</v>
      </c>
      <c r="J98" s="4">
        <f>+'[1]CORREGIDO EDAD SEX'!X30</f>
        <v>1760</v>
      </c>
      <c r="K98" s="4">
        <f>+'[1]CORREGIDO EDAD SEX'!AA30</f>
        <v>1548</v>
      </c>
      <c r="L98" s="4">
        <f>+'[1]CORREGIDO EDAD SEX'!AD30</f>
        <v>1379</v>
      </c>
      <c r="M98" s="4">
        <f>+'[1]CORREGIDO EDAD SEX'!AG30</f>
        <v>1344</v>
      </c>
      <c r="N98" s="4">
        <f>+'[1]CORREGIDO EDAD SEX'!AJ30</f>
        <v>1478</v>
      </c>
      <c r="O98" s="4">
        <f>+'[1]CORREGIDO EDAD SEX'!AM30</f>
        <v>1377</v>
      </c>
      <c r="P98" s="4">
        <f>+'[1]CORREGIDO EDAD SEX'!AP30</f>
        <v>1299</v>
      </c>
      <c r="Q98" s="4">
        <f>+'[1]CORREGIDO EDAD SEX'!AS30</f>
        <v>763</v>
      </c>
      <c r="R98" s="4">
        <f>+'[1]CORREGIDO EDAD SEX'!AV30</f>
        <v>662</v>
      </c>
      <c r="S98" s="4">
        <f>+'[1]CORREGIDO EDAD SEX'!AY30</f>
        <v>580</v>
      </c>
      <c r="T98" s="4">
        <f>+'[1]CORREGIDO EDAD SEX'!BB30</f>
        <v>359</v>
      </c>
      <c r="U98" s="4">
        <f>+'[1]CORREGIDO EDAD SEX'!BE30</f>
        <v>188</v>
      </c>
      <c r="V98" s="4">
        <f>+'[1]CORREGIDO EDAD SEX'!BH30</f>
        <v>0</v>
      </c>
      <c r="W98" s="4">
        <f t="shared" si="14"/>
        <v>16281</v>
      </c>
    </row>
    <row r="99" spans="1:23" ht="11.25">
      <c r="A99" s="180"/>
      <c r="B99" s="165"/>
      <c r="C99" s="48" t="s">
        <v>50</v>
      </c>
      <c r="D99" s="4">
        <f>+'[1]CORREGIDO EDAD SEX'!F31</f>
        <v>1691</v>
      </c>
      <c r="E99" s="4">
        <f>+'[1]CORREGIDO EDAD SEX'!I31</f>
        <v>2175</v>
      </c>
      <c r="F99" s="4">
        <f>+'[1]CORREGIDO EDAD SEX'!L31</f>
        <v>635</v>
      </c>
      <c r="G99" s="4">
        <f>+'[1]CORREGIDO EDAD SEX'!O31</f>
        <v>1044</v>
      </c>
      <c r="H99" s="4">
        <f>+'[1]CORREGIDO EDAD SEX'!R31</f>
        <v>880</v>
      </c>
      <c r="I99" s="4">
        <f>+'[1]CORREGIDO EDAD SEX'!U31</f>
        <v>820</v>
      </c>
      <c r="J99" s="4">
        <f>+'[1]CORREGIDO EDAD SEX'!X31</f>
        <v>889</v>
      </c>
      <c r="K99" s="4">
        <f>+'[1]CORREGIDO EDAD SEX'!AA31</f>
        <v>682</v>
      </c>
      <c r="L99" s="4">
        <f>+'[1]CORREGIDO EDAD SEX'!AD31</f>
        <v>565</v>
      </c>
      <c r="M99" s="4">
        <f>+'[1]CORREGIDO EDAD SEX'!AG31</f>
        <v>418</v>
      </c>
      <c r="N99" s="4">
        <f>+'[1]CORREGIDO EDAD SEX'!AJ31</f>
        <v>391</v>
      </c>
      <c r="O99" s="4">
        <f>+'[1]CORREGIDO EDAD SEX'!AM31</f>
        <v>317</v>
      </c>
      <c r="P99" s="4">
        <f>+'[1]CORREGIDO EDAD SEX'!AP31</f>
        <v>170</v>
      </c>
      <c r="Q99" s="4">
        <f>+'[1]CORREGIDO EDAD SEX'!AS31</f>
        <v>90</v>
      </c>
      <c r="R99" s="4">
        <f>+'[1]CORREGIDO EDAD SEX'!AV31</f>
        <v>61</v>
      </c>
      <c r="S99" s="4">
        <f>+'[1]CORREGIDO EDAD SEX'!AY31</f>
        <v>20</v>
      </c>
      <c r="T99" s="4">
        <f>+'[1]CORREGIDO EDAD SEX'!BB31</f>
        <v>16</v>
      </c>
      <c r="U99" s="4">
        <f>+'[1]CORREGIDO EDAD SEX'!BE31</f>
        <v>4</v>
      </c>
      <c r="V99" s="4">
        <f>+'[1]CORREGIDO EDAD SEX'!BH31</f>
        <v>0</v>
      </c>
      <c r="W99" s="4">
        <f t="shared" si="14"/>
        <v>10868</v>
      </c>
    </row>
    <row r="100" spans="1:23" ht="11.25">
      <c r="A100" s="180"/>
      <c r="B100" s="165"/>
      <c r="C100" s="48" t="s">
        <v>59</v>
      </c>
      <c r="D100" s="4">
        <f>+'[1]CORREGIDO EDAD SEX'!F32</f>
        <v>40</v>
      </c>
      <c r="E100" s="4">
        <f>+'[1]CORREGIDO EDAD SEX'!I32</f>
        <v>48</v>
      </c>
      <c r="F100" s="4">
        <f>+'[1]CORREGIDO EDAD SEX'!L32</f>
        <v>61</v>
      </c>
      <c r="G100" s="4">
        <f>+'[1]CORREGIDO EDAD SEX'!O32</f>
        <v>229</v>
      </c>
      <c r="H100" s="4">
        <f>+'[1]CORREGIDO EDAD SEX'!R32</f>
        <v>221</v>
      </c>
      <c r="I100" s="4">
        <f>+'[1]CORREGIDO EDAD SEX'!U32</f>
        <v>282</v>
      </c>
      <c r="J100" s="4">
        <f>+'[1]CORREGIDO EDAD SEX'!X32</f>
        <v>380</v>
      </c>
      <c r="K100" s="4">
        <f>+'[1]CORREGIDO EDAD SEX'!AA32</f>
        <v>451</v>
      </c>
      <c r="L100" s="4">
        <f>+'[1]CORREGIDO EDAD SEX'!AD32</f>
        <v>528</v>
      </c>
      <c r="M100" s="4">
        <f>+'[1]CORREGIDO EDAD SEX'!AG32</f>
        <v>639</v>
      </c>
      <c r="N100" s="4">
        <f>+'[1]CORREGIDO EDAD SEX'!AJ32</f>
        <v>620</v>
      </c>
      <c r="O100" s="4">
        <f>+'[1]CORREGIDO EDAD SEX'!AM32</f>
        <v>492</v>
      </c>
      <c r="P100" s="4">
        <f>+'[1]CORREGIDO EDAD SEX'!AP32</f>
        <v>384</v>
      </c>
      <c r="Q100" s="4">
        <f>+'[1]CORREGIDO EDAD SEX'!AS32</f>
        <v>184</v>
      </c>
      <c r="R100" s="4">
        <f>+'[1]CORREGIDO EDAD SEX'!AV32</f>
        <v>96</v>
      </c>
      <c r="S100" s="4">
        <f>+'[1]CORREGIDO EDAD SEX'!AY32</f>
        <v>57</v>
      </c>
      <c r="T100" s="4">
        <f>+'[1]CORREGIDO EDAD SEX'!BB32</f>
        <v>23</v>
      </c>
      <c r="U100" s="4">
        <f>+'[1]CORREGIDO EDAD SEX'!BE32</f>
        <v>10</v>
      </c>
      <c r="V100" s="4">
        <f>+'[1]CORREGIDO EDAD SEX'!BH32</f>
        <v>0</v>
      </c>
      <c r="W100" s="4">
        <f t="shared" si="14"/>
        <v>4745</v>
      </c>
    </row>
    <row r="101" spans="1:23" ht="11.25">
      <c r="A101" s="180"/>
      <c r="B101" s="165"/>
      <c r="C101" s="48" t="s">
        <v>60</v>
      </c>
      <c r="D101" s="4">
        <f>+'[1]CORREGIDO EDAD SEX'!F33</f>
        <v>596</v>
      </c>
      <c r="E101" s="4">
        <f>+'[1]CORREGIDO EDAD SEX'!I33</f>
        <v>399</v>
      </c>
      <c r="F101" s="4">
        <f>+'[1]CORREGIDO EDAD SEX'!L33</f>
        <v>210</v>
      </c>
      <c r="G101" s="4">
        <f>+'[1]CORREGIDO EDAD SEX'!O33</f>
        <v>220</v>
      </c>
      <c r="H101" s="4">
        <f>+'[1]CORREGIDO EDAD SEX'!R33</f>
        <v>233</v>
      </c>
      <c r="I101" s="4">
        <f>+'[1]CORREGIDO EDAD SEX'!U33</f>
        <v>214</v>
      </c>
      <c r="J101" s="4">
        <f>+'[1]CORREGIDO EDAD SEX'!X33</f>
        <v>248</v>
      </c>
      <c r="K101" s="4">
        <f>+'[1]CORREGIDO EDAD SEX'!AA33</f>
        <v>300</v>
      </c>
      <c r="L101" s="4">
        <f>+'[1]CORREGIDO EDAD SEX'!AD33</f>
        <v>373</v>
      </c>
      <c r="M101" s="4">
        <f>+'[1]CORREGIDO EDAD SEX'!AG33</f>
        <v>355</v>
      </c>
      <c r="N101" s="4">
        <f>+'[1]CORREGIDO EDAD SEX'!AJ33</f>
        <v>328</v>
      </c>
      <c r="O101" s="4">
        <f>+'[1]CORREGIDO EDAD SEX'!AM33</f>
        <v>219</v>
      </c>
      <c r="P101" s="4">
        <f>+'[1]CORREGIDO EDAD SEX'!AP33</f>
        <v>186</v>
      </c>
      <c r="Q101" s="4">
        <f>+'[1]CORREGIDO EDAD SEX'!AS33</f>
        <v>108</v>
      </c>
      <c r="R101" s="4">
        <f>+'[1]CORREGIDO EDAD SEX'!AV33</f>
        <v>59</v>
      </c>
      <c r="S101" s="4">
        <f>+'[1]CORREGIDO EDAD SEX'!AY33</f>
        <v>30</v>
      </c>
      <c r="T101" s="4">
        <f>+'[1]CORREGIDO EDAD SEX'!BB33</f>
        <v>23</v>
      </c>
      <c r="U101" s="4">
        <f>+'[1]CORREGIDO EDAD SEX'!BE33</f>
        <v>22</v>
      </c>
      <c r="V101" s="4">
        <f>+'[1]CORREGIDO EDAD SEX'!BH33</f>
        <v>0</v>
      </c>
      <c r="W101" s="4">
        <f t="shared" si="14"/>
        <v>4123</v>
      </c>
    </row>
    <row r="102" spans="1:23" ht="11.25">
      <c r="A102" s="180"/>
      <c r="B102" s="165"/>
      <c r="C102" s="48" t="s">
        <v>61</v>
      </c>
      <c r="D102" s="4">
        <f>+'[1]CORREGIDO EDAD SEX'!F34</f>
        <v>706</v>
      </c>
      <c r="E102" s="4">
        <f>+'[1]CORREGIDO EDAD SEX'!I34</f>
        <v>1107</v>
      </c>
      <c r="F102" s="4">
        <f>+'[1]CORREGIDO EDAD SEX'!L34</f>
        <v>1781</v>
      </c>
      <c r="G102" s="4">
        <f>+'[1]CORREGIDO EDAD SEX'!O34</f>
        <v>2185</v>
      </c>
      <c r="H102" s="4">
        <f>+'[1]CORREGIDO EDAD SEX'!R34</f>
        <v>2161</v>
      </c>
      <c r="I102" s="4">
        <f>+'[1]CORREGIDO EDAD SEX'!U34</f>
        <v>2703</v>
      </c>
      <c r="J102" s="4">
        <f>+'[1]CORREGIDO EDAD SEX'!X34</f>
        <v>3292</v>
      </c>
      <c r="K102" s="4">
        <f>+'[1]CORREGIDO EDAD SEX'!AA34</f>
        <v>3322</v>
      </c>
      <c r="L102" s="4">
        <f>+'[1]CORREGIDO EDAD SEX'!AD34</f>
        <v>3173</v>
      </c>
      <c r="M102" s="4">
        <f>+'[1]CORREGIDO EDAD SEX'!AG34</f>
        <v>3429</v>
      </c>
      <c r="N102" s="4">
        <f>+'[1]CORREGIDO EDAD SEX'!AJ34</f>
        <v>3283</v>
      </c>
      <c r="O102" s="4">
        <f>+'[1]CORREGIDO EDAD SEX'!AM34</f>
        <v>2745</v>
      </c>
      <c r="P102" s="4">
        <f>+'[1]CORREGIDO EDAD SEX'!AP34</f>
        <v>2164</v>
      </c>
      <c r="Q102" s="4">
        <f>+'[1]CORREGIDO EDAD SEX'!AS34</f>
        <v>1139</v>
      </c>
      <c r="R102" s="4">
        <f>+'[1]CORREGIDO EDAD SEX'!AV34</f>
        <v>822</v>
      </c>
      <c r="S102" s="4">
        <f>+'[1]CORREGIDO EDAD SEX'!AY34</f>
        <v>508</v>
      </c>
      <c r="T102" s="4">
        <f>+'[1]CORREGIDO EDAD SEX'!BB34</f>
        <v>314</v>
      </c>
      <c r="U102" s="4">
        <f>+'[1]CORREGIDO EDAD SEX'!BE34</f>
        <v>171</v>
      </c>
      <c r="V102" s="4">
        <f>+'[1]CORREGIDO EDAD SEX'!BH34</f>
        <v>0</v>
      </c>
      <c r="W102" s="4">
        <f t="shared" si="14"/>
        <v>35005</v>
      </c>
    </row>
    <row r="103" spans="1:23" ht="11.25">
      <c r="A103" s="180"/>
      <c r="B103" s="165"/>
      <c r="C103" s="48" t="s">
        <v>62</v>
      </c>
      <c r="D103" s="4">
        <f>+'[1]CORREGIDO EDAD SEX'!F35</f>
        <v>83</v>
      </c>
      <c r="E103" s="4">
        <f>+'[1]CORREGIDO EDAD SEX'!I35</f>
        <v>23</v>
      </c>
      <c r="F103" s="4">
        <f>+'[1]CORREGIDO EDAD SEX'!L35</f>
        <v>22</v>
      </c>
      <c r="G103" s="4">
        <f>+'[1]CORREGIDO EDAD SEX'!O35</f>
        <v>76</v>
      </c>
      <c r="H103" s="4">
        <f>+'[1]CORREGIDO EDAD SEX'!R35</f>
        <v>141</v>
      </c>
      <c r="I103" s="4">
        <f>+'[1]CORREGIDO EDAD SEX'!U35</f>
        <v>183</v>
      </c>
      <c r="J103" s="4">
        <f>+'[1]CORREGIDO EDAD SEX'!X35</f>
        <v>350</v>
      </c>
      <c r="K103" s="4">
        <f>+'[1]CORREGIDO EDAD SEX'!AA35</f>
        <v>562</v>
      </c>
      <c r="L103" s="4">
        <f>+'[1]CORREGIDO EDAD SEX'!AD35</f>
        <v>571</v>
      </c>
      <c r="M103" s="4">
        <f>+'[1]CORREGIDO EDAD SEX'!AG35</f>
        <v>810</v>
      </c>
      <c r="N103" s="4">
        <f>+'[1]CORREGIDO EDAD SEX'!AJ35</f>
        <v>815</v>
      </c>
      <c r="O103" s="4">
        <f>+'[1]CORREGIDO EDAD SEX'!AM35</f>
        <v>648</v>
      </c>
      <c r="P103" s="4">
        <f>+'[1]CORREGIDO EDAD SEX'!AP35</f>
        <v>517</v>
      </c>
      <c r="Q103" s="4">
        <f>+'[1]CORREGIDO EDAD SEX'!AS35</f>
        <v>321</v>
      </c>
      <c r="R103" s="4">
        <f>+'[1]CORREGIDO EDAD SEX'!AV35</f>
        <v>186</v>
      </c>
      <c r="S103" s="4">
        <f>+'[1]CORREGIDO EDAD SEX'!AY35</f>
        <v>130</v>
      </c>
      <c r="T103" s="4">
        <f>+'[1]CORREGIDO EDAD SEX'!BB35</f>
        <v>37</v>
      </c>
      <c r="U103" s="4">
        <f>+'[1]CORREGIDO EDAD SEX'!BE35</f>
        <v>27</v>
      </c>
      <c r="V103" s="4">
        <f>+'[1]CORREGIDO EDAD SEX'!BH35</f>
        <v>0</v>
      </c>
      <c r="W103" s="4">
        <f t="shared" si="14"/>
        <v>5502</v>
      </c>
    </row>
    <row r="104" spans="1:23" ht="11.25">
      <c r="A104" s="180"/>
      <c r="B104" s="165"/>
      <c r="C104" s="48" t="s">
        <v>63</v>
      </c>
      <c r="D104" s="4">
        <f>+'[1]CORREGIDO EDAD SEX'!F36</f>
        <v>23</v>
      </c>
      <c r="E104" s="4">
        <f>+'[1]CORREGIDO EDAD SEX'!I36</f>
        <v>15</v>
      </c>
      <c r="F104" s="4">
        <f>+'[1]CORREGIDO EDAD SEX'!L36</f>
        <v>15</v>
      </c>
      <c r="G104" s="4">
        <f>+'[1]CORREGIDO EDAD SEX'!O36</f>
        <v>28</v>
      </c>
      <c r="H104" s="4">
        <f>+'[1]CORREGIDO EDAD SEX'!R36</f>
        <v>21</v>
      </c>
      <c r="I104" s="4">
        <f>+'[1]CORREGIDO EDAD SEX'!U36</f>
        <v>16</v>
      </c>
      <c r="J104" s="4">
        <f>+'[1]CORREGIDO EDAD SEX'!X36</f>
        <v>21</v>
      </c>
      <c r="K104" s="4">
        <f>+'[1]CORREGIDO EDAD SEX'!AA36</f>
        <v>36</v>
      </c>
      <c r="L104" s="4">
        <f>+'[1]CORREGIDO EDAD SEX'!AD36</f>
        <v>59</v>
      </c>
      <c r="M104" s="4">
        <f>+'[1]CORREGIDO EDAD SEX'!AG36</f>
        <v>69</v>
      </c>
      <c r="N104" s="4">
        <f>+'[1]CORREGIDO EDAD SEX'!AJ36</f>
        <v>93</v>
      </c>
      <c r="O104" s="4">
        <f>+'[1]CORREGIDO EDAD SEX'!AM36</f>
        <v>63</v>
      </c>
      <c r="P104" s="4">
        <f>+'[1]CORREGIDO EDAD SEX'!AP36</f>
        <v>58</v>
      </c>
      <c r="Q104" s="4">
        <f>+'[1]CORREGIDO EDAD SEX'!AS36</f>
        <v>56</v>
      </c>
      <c r="R104" s="4">
        <f>+'[1]CORREGIDO EDAD SEX'!AV36</f>
        <v>25</v>
      </c>
      <c r="S104" s="4">
        <f>+'[1]CORREGIDO EDAD SEX'!AY36</f>
        <v>28</v>
      </c>
      <c r="T104" s="4">
        <f>+'[1]CORREGIDO EDAD SEX'!BB36</f>
        <v>11</v>
      </c>
      <c r="U104" s="4">
        <f>+'[1]CORREGIDO EDAD SEX'!BE36</f>
        <v>4</v>
      </c>
      <c r="V104" s="4">
        <f>+'[1]CORREGIDO EDAD SEX'!BH36</f>
        <v>0</v>
      </c>
      <c r="W104" s="4">
        <f t="shared" si="14"/>
        <v>641</v>
      </c>
    </row>
    <row r="105" spans="1:23" ht="11.25">
      <c r="A105" s="180"/>
      <c r="B105" s="165"/>
      <c r="C105" s="48" t="s">
        <v>64</v>
      </c>
      <c r="D105" s="4">
        <f>+'[1]CORREGIDO EDAD SEX'!F37</f>
        <v>561</v>
      </c>
      <c r="E105" s="4">
        <f>+'[1]CORREGIDO EDAD SEX'!I37</f>
        <v>578</v>
      </c>
      <c r="F105" s="4">
        <f>+'[1]CORREGIDO EDAD SEX'!L37</f>
        <v>811</v>
      </c>
      <c r="G105" s="4">
        <f>+'[1]CORREGIDO EDAD SEX'!O37</f>
        <v>842</v>
      </c>
      <c r="H105" s="4">
        <f>+'[1]CORREGIDO EDAD SEX'!R37</f>
        <v>833</v>
      </c>
      <c r="I105" s="4">
        <f>+'[1]CORREGIDO EDAD SEX'!U37</f>
        <v>1206</v>
      </c>
      <c r="J105" s="4">
        <f>+'[1]CORREGIDO EDAD SEX'!X37</f>
        <v>1669</v>
      </c>
      <c r="K105" s="4">
        <f>+'[1]CORREGIDO EDAD SEX'!AA37</f>
        <v>1592</v>
      </c>
      <c r="L105" s="4">
        <f>+'[1]CORREGIDO EDAD SEX'!AD37</f>
        <v>1599</v>
      </c>
      <c r="M105" s="4">
        <f>+'[1]CORREGIDO EDAD SEX'!AG37</f>
        <v>1497</v>
      </c>
      <c r="N105" s="4">
        <f>+'[1]CORREGIDO EDAD SEX'!AJ37</f>
        <v>1554</v>
      </c>
      <c r="O105" s="4">
        <f>+'[1]CORREGIDO EDAD SEX'!AM37</f>
        <v>1241</v>
      </c>
      <c r="P105" s="4">
        <f>+'[1]CORREGIDO EDAD SEX'!AP37</f>
        <v>822</v>
      </c>
      <c r="Q105" s="4">
        <f>+'[1]CORREGIDO EDAD SEX'!AS37</f>
        <v>500</v>
      </c>
      <c r="R105" s="4">
        <f>+'[1]CORREGIDO EDAD SEX'!AV37</f>
        <v>254</v>
      </c>
      <c r="S105" s="4">
        <f>+'[1]CORREGIDO EDAD SEX'!AY37</f>
        <v>178</v>
      </c>
      <c r="T105" s="4">
        <f>+'[1]CORREGIDO EDAD SEX'!BB37</f>
        <v>108</v>
      </c>
      <c r="U105" s="4">
        <f>+'[1]CORREGIDO EDAD SEX'!BE37</f>
        <v>73</v>
      </c>
      <c r="V105" s="4">
        <f>+'[1]CORREGIDO EDAD SEX'!BH37</f>
        <v>0</v>
      </c>
      <c r="W105" s="4">
        <f t="shared" si="14"/>
        <v>15918</v>
      </c>
    </row>
    <row r="106" spans="1:23" ht="11.25">
      <c r="A106" s="180"/>
      <c r="B106" s="165"/>
      <c r="C106" s="48" t="s">
        <v>65</v>
      </c>
      <c r="D106" s="4">
        <f>+'[1]CORREGIDO EDAD SEX'!F38</f>
        <v>16</v>
      </c>
      <c r="E106" s="4">
        <f>+'[1]CORREGIDO EDAD SEX'!I38</f>
        <v>7</v>
      </c>
      <c r="F106" s="4">
        <f>+'[1]CORREGIDO EDAD SEX'!L38</f>
        <v>23</v>
      </c>
      <c r="G106" s="4">
        <f>+'[1]CORREGIDO EDAD SEX'!O38</f>
        <v>106</v>
      </c>
      <c r="H106" s="4">
        <f>+'[1]CORREGIDO EDAD SEX'!R38</f>
        <v>124</v>
      </c>
      <c r="I106" s="4">
        <f>+'[1]CORREGIDO EDAD SEX'!U38</f>
        <v>146</v>
      </c>
      <c r="J106" s="4">
        <f>+'[1]CORREGIDO EDAD SEX'!X38</f>
        <v>212</v>
      </c>
      <c r="K106" s="4">
        <f>+'[1]CORREGIDO EDAD SEX'!AA38</f>
        <v>182</v>
      </c>
      <c r="L106" s="4">
        <f>+'[1]CORREGIDO EDAD SEX'!AD38</f>
        <v>194</v>
      </c>
      <c r="M106" s="4">
        <f>+'[1]CORREGIDO EDAD SEX'!AG38</f>
        <v>193</v>
      </c>
      <c r="N106" s="4">
        <f>+'[1]CORREGIDO EDAD SEX'!AJ38</f>
        <v>178</v>
      </c>
      <c r="O106" s="4">
        <f>+'[1]CORREGIDO EDAD SEX'!AM38</f>
        <v>139</v>
      </c>
      <c r="P106" s="4">
        <f>+'[1]CORREGIDO EDAD SEX'!AP38</f>
        <v>106</v>
      </c>
      <c r="Q106" s="4">
        <f>+'[1]CORREGIDO EDAD SEX'!AS38</f>
        <v>61</v>
      </c>
      <c r="R106" s="4">
        <f>+'[1]CORREGIDO EDAD SEX'!AV38</f>
        <v>24</v>
      </c>
      <c r="S106" s="4">
        <f>+'[1]CORREGIDO EDAD SEX'!AY38</f>
        <v>23</v>
      </c>
      <c r="T106" s="4">
        <f>+'[1]CORREGIDO EDAD SEX'!BB38</f>
        <v>10</v>
      </c>
      <c r="U106" s="4">
        <f>+'[1]CORREGIDO EDAD SEX'!BE38</f>
        <v>6</v>
      </c>
      <c r="V106" s="4">
        <f>+'[1]CORREGIDO EDAD SEX'!BH38</f>
        <v>0</v>
      </c>
      <c r="W106" s="4">
        <f t="shared" si="14"/>
        <v>1750</v>
      </c>
    </row>
    <row r="107" spans="1:23" ht="11.25">
      <c r="A107" s="180"/>
      <c r="B107" s="165"/>
      <c r="C107" s="48" t="s">
        <v>66</v>
      </c>
      <c r="D107" s="4">
        <f>+'[1]CORREGIDO EDAD SEX'!F39</f>
        <v>101</v>
      </c>
      <c r="E107" s="4">
        <f>+'[1]CORREGIDO EDAD SEX'!I39</f>
        <v>53</v>
      </c>
      <c r="F107" s="4">
        <f>+'[1]CORREGIDO EDAD SEX'!L39</f>
        <v>22</v>
      </c>
      <c r="G107" s="4">
        <f>+'[1]CORREGIDO EDAD SEX'!O39</f>
        <v>68</v>
      </c>
      <c r="H107" s="4">
        <f>+'[1]CORREGIDO EDAD SEX'!R39</f>
        <v>78</v>
      </c>
      <c r="I107" s="4">
        <f>+'[1]CORREGIDO EDAD SEX'!U39</f>
        <v>160</v>
      </c>
      <c r="J107" s="4">
        <f>+'[1]CORREGIDO EDAD SEX'!X39</f>
        <v>233</v>
      </c>
      <c r="K107" s="4">
        <f>+'[1]CORREGIDO EDAD SEX'!AA39</f>
        <v>306</v>
      </c>
      <c r="L107" s="4">
        <f>+'[1]CORREGIDO EDAD SEX'!AD39</f>
        <v>358</v>
      </c>
      <c r="M107" s="4">
        <f>+'[1]CORREGIDO EDAD SEX'!AG39</f>
        <v>402</v>
      </c>
      <c r="N107" s="4">
        <f>+'[1]CORREGIDO EDAD SEX'!AJ39</f>
        <v>347</v>
      </c>
      <c r="O107" s="4">
        <f>+'[1]CORREGIDO EDAD SEX'!AM39</f>
        <v>313</v>
      </c>
      <c r="P107" s="4">
        <f>+'[1]CORREGIDO EDAD SEX'!AP39</f>
        <v>223</v>
      </c>
      <c r="Q107" s="4">
        <f>+'[1]CORREGIDO EDAD SEX'!AS39</f>
        <v>149</v>
      </c>
      <c r="R107" s="4">
        <f>+'[1]CORREGIDO EDAD SEX'!AV39</f>
        <v>71</v>
      </c>
      <c r="S107" s="4">
        <f>+'[1]CORREGIDO EDAD SEX'!AY39</f>
        <v>32</v>
      </c>
      <c r="T107" s="4">
        <f>+'[1]CORREGIDO EDAD SEX'!BB39</f>
        <v>38</v>
      </c>
      <c r="U107" s="4">
        <f>+'[1]CORREGIDO EDAD SEX'!BE39</f>
        <v>26</v>
      </c>
      <c r="V107" s="4">
        <f>+'[1]CORREGIDO EDAD SEX'!BH39</f>
        <v>0</v>
      </c>
      <c r="W107" s="4">
        <f t="shared" si="14"/>
        <v>2980</v>
      </c>
    </row>
    <row r="108" spans="1:23" ht="11.25">
      <c r="A108" s="180"/>
      <c r="B108" s="165"/>
      <c r="C108" s="48" t="s">
        <v>67</v>
      </c>
      <c r="D108" s="4">
        <f>+'[1]CORREGIDO EDAD SEX'!F40</f>
        <v>1</v>
      </c>
      <c r="E108" s="4">
        <f>+'[1]CORREGIDO EDAD SEX'!I40</f>
        <v>1</v>
      </c>
      <c r="F108" s="4">
        <f>+'[1]CORREGIDO EDAD SEX'!L40</f>
        <v>13</v>
      </c>
      <c r="G108" s="4">
        <f>+'[1]CORREGIDO EDAD SEX'!O40</f>
        <v>115</v>
      </c>
      <c r="H108" s="4">
        <f>+'[1]CORREGIDO EDAD SEX'!R40</f>
        <v>141</v>
      </c>
      <c r="I108" s="4">
        <f>+'[1]CORREGIDO EDAD SEX'!U40</f>
        <v>176</v>
      </c>
      <c r="J108" s="4">
        <f>+'[1]CORREGIDO EDAD SEX'!X40</f>
        <v>206</v>
      </c>
      <c r="K108" s="4">
        <f>+'[1]CORREGIDO EDAD SEX'!AA40</f>
        <v>236</v>
      </c>
      <c r="L108" s="4">
        <f>+'[1]CORREGIDO EDAD SEX'!AD40</f>
        <v>390</v>
      </c>
      <c r="M108" s="4">
        <f>+'[1]CORREGIDO EDAD SEX'!AG40</f>
        <v>363</v>
      </c>
      <c r="N108" s="4">
        <f>+'[1]CORREGIDO EDAD SEX'!AJ40</f>
        <v>308</v>
      </c>
      <c r="O108" s="4">
        <f>+'[1]CORREGIDO EDAD SEX'!AM40</f>
        <v>177</v>
      </c>
      <c r="P108" s="4">
        <f>+'[1]CORREGIDO EDAD SEX'!AP40</f>
        <v>146</v>
      </c>
      <c r="Q108" s="4">
        <f>+'[1]CORREGIDO EDAD SEX'!AS40</f>
        <v>71</v>
      </c>
      <c r="R108" s="4">
        <f>+'[1]CORREGIDO EDAD SEX'!AV40</f>
        <v>46</v>
      </c>
      <c r="S108" s="4">
        <f>+'[1]CORREGIDO EDAD SEX'!AY40</f>
        <v>10</v>
      </c>
      <c r="T108" s="4">
        <f>+'[1]CORREGIDO EDAD SEX'!BB40</f>
        <v>6</v>
      </c>
      <c r="U108" s="4">
        <f>+'[1]CORREGIDO EDAD SEX'!BE40</f>
        <v>2</v>
      </c>
      <c r="V108" s="4">
        <f>+'[1]CORREGIDO EDAD SEX'!BH40</f>
        <v>0</v>
      </c>
      <c r="W108" s="4">
        <f t="shared" si="14"/>
        <v>2408</v>
      </c>
    </row>
    <row r="109" spans="1:23" ht="11.25">
      <c r="A109" s="180"/>
      <c r="B109" s="165"/>
      <c r="C109" s="48" t="s">
        <v>68</v>
      </c>
      <c r="D109" s="4">
        <f>+'[1]CORREGIDO EDAD SEX'!F41</f>
        <v>12</v>
      </c>
      <c r="E109" s="4">
        <f>+'[1]CORREGIDO EDAD SEX'!I41</f>
        <v>51</v>
      </c>
      <c r="F109" s="4">
        <f>+'[1]CORREGIDO EDAD SEX'!L41</f>
        <v>92</v>
      </c>
      <c r="G109" s="4">
        <f>+'[1]CORREGIDO EDAD SEX'!O41</f>
        <v>259</v>
      </c>
      <c r="H109" s="4">
        <f>+'[1]CORREGIDO EDAD SEX'!R41</f>
        <v>432</v>
      </c>
      <c r="I109" s="4">
        <f>+'[1]CORREGIDO EDAD SEX'!U41</f>
        <v>1004</v>
      </c>
      <c r="J109" s="4">
        <f>+'[1]CORREGIDO EDAD SEX'!X41</f>
        <v>2154</v>
      </c>
      <c r="K109" s="4">
        <f>+'[1]CORREGIDO EDAD SEX'!AA41</f>
        <v>2976</v>
      </c>
      <c r="L109" s="4">
        <f>+'[1]CORREGIDO EDAD SEX'!AD41</f>
        <v>3206</v>
      </c>
      <c r="M109" s="4">
        <f>+'[1]CORREGIDO EDAD SEX'!AG41</f>
        <v>2821</v>
      </c>
      <c r="N109" s="4">
        <f>+'[1]CORREGIDO EDAD SEX'!AJ41</f>
        <v>1663</v>
      </c>
      <c r="O109" s="4">
        <f>+'[1]CORREGIDO EDAD SEX'!AM41</f>
        <v>782</v>
      </c>
      <c r="P109" s="4">
        <f>+'[1]CORREGIDO EDAD SEX'!AP41</f>
        <v>417</v>
      </c>
      <c r="Q109" s="4">
        <f>+'[1]CORREGIDO EDAD SEX'!AS41</f>
        <v>241</v>
      </c>
      <c r="R109" s="4">
        <f>+'[1]CORREGIDO EDAD SEX'!AV41</f>
        <v>109</v>
      </c>
      <c r="S109" s="4">
        <f>+'[1]CORREGIDO EDAD SEX'!AY41</f>
        <v>68</v>
      </c>
      <c r="T109" s="4">
        <f>+'[1]CORREGIDO EDAD SEX'!BB41</f>
        <v>16</v>
      </c>
      <c r="U109" s="4">
        <f>+'[1]CORREGIDO EDAD SEX'!BE41</f>
        <v>4</v>
      </c>
      <c r="V109" s="4">
        <f>+'[1]CORREGIDO EDAD SEX'!BH41</f>
        <v>0</v>
      </c>
      <c r="W109" s="4">
        <f t="shared" si="14"/>
        <v>16307</v>
      </c>
    </row>
    <row r="110" spans="1:23" ht="11.25">
      <c r="A110" s="180"/>
      <c r="B110" s="165"/>
      <c r="C110" s="48" t="s">
        <v>69</v>
      </c>
      <c r="D110" s="4">
        <f>+'[1]CORREGIDO EDAD SEX'!F42</f>
        <v>3</v>
      </c>
      <c r="E110" s="4">
        <f>+'[1]CORREGIDO EDAD SEX'!I42</f>
        <v>10</v>
      </c>
      <c r="F110" s="4">
        <f>+'[1]CORREGIDO EDAD SEX'!L42</f>
        <v>8</v>
      </c>
      <c r="G110" s="4">
        <f>+'[1]CORREGIDO EDAD SEX'!O42</f>
        <v>167</v>
      </c>
      <c r="H110" s="4">
        <f>+'[1]CORREGIDO EDAD SEX'!R42</f>
        <v>422</v>
      </c>
      <c r="I110" s="4">
        <f>+'[1]CORREGIDO EDAD SEX'!U42</f>
        <v>1056</v>
      </c>
      <c r="J110" s="4">
        <f>+'[1]CORREGIDO EDAD SEX'!X42</f>
        <v>1769</v>
      </c>
      <c r="K110" s="4">
        <f>+'[1]CORREGIDO EDAD SEX'!AA42</f>
        <v>1791</v>
      </c>
      <c r="L110" s="4">
        <f>+'[1]CORREGIDO EDAD SEX'!AD42</f>
        <v>1169</v>
      </c>
      <c r="M110" s="4">
        <f>+'[1]CORREGIDO EDAD SEX'!AG42</f>
        <v>671</v>
      </c>
      <c r="N110" s="4">
        <f>+'[1]CORREGIDO EDAD SEX'!AJ42</f>
        <v>465</v>
      </c>
      <c r="O110" s="4">
        <f>+'[1]CORREGIDO EDAD SEX'!AM42</f>
        <v>242</v>
      </c>
      <c r="P110" s="4">
        <f>+'[1]CORREGIDO EDAD SEX'!AP42</f>
        <v>129</v>
      </c>
      <c r="Q110" s="4">
        <f>+'[1]CORREGIDO EDAD SEX'!AS42</f>
        <v>64</v>
      </c>
      <c r="R110" s="4">
        <f>+'[1]CORREGIDO EDAD SEX'!AV42</f>
        <v>26</v>
      </c>
      <c r="S110" s="4">
        <f>+'[1]CORREGIDO EDAD SEX'!AY42</f>
        <v>23</v>
      </c>
      <c r="T110" s="4">
        <f>+'[1]CORREGIDO EDAD SEX'!BB42</f>
        <v>5</v>
      </c>
      <c r="U110" s="4">
        <f>+'[1]CORREGIDO EDAD SEX'!BE42</f>
        <v>1</v>
      </c>
      <c r="V110" s="4">
        <f>+'[1]CORREGIDO EDAD SEX'!BH42</f>
        <v>0</v>
      </c>
      <c r="W110" s="4">
        <f t="shared" si="14"/>
        <v>8021</v>
      </c>
    </row>
    <row r="111" spans="1:23" ht="11.25">
      <c r="A111" s="180"/>
      <c r="B111" s="165"/>
      <c r="C111" s="48" t="s">
        <v>70</v>
      </c>
      <c r="D111" s="4">
        <f>+'[1]CORREGIDO EDAD SEX'!F43</f>
        <v>0</v>
      </c>
      <c r="E111" s="4">
        <f>+'[1]CORREGIDO EDAD SEX'!I43</f>
        <v>0</v>
      </c>
      <c r="F111" s="4">
        <f>+'[1]CORREGIDO EDAD SEX'!L43</f>
        <v>12</v>
      </c>
      <c r="G111" s="4">
        <f>+'[1]CORREGIDO EDAD SEX'!O43</f>
        <v>650</v>
      </c>
      <c r="H111" s="4">
        <f>+'[1]CORREGIDO EDAD SEX'!R43</f>
        <v>1772</v>
      </c>
      <c r="I111" s="4">
        <f>+'[1]CORREGIDO EDAD SEX'!U43</f>
        <v>4645</v>
      </c>
      <c r="J111" s="4">
        <f>+'[1]CORREGIDO EDAD SEX'!X43</f>
        <v>8345</v>
      </c>
      <c r="K111" s="4">
        <f>+'[1]CORREGIDO EDAD SEX'!AA43</f>
        <v>5487</v>
      </c>
      <c r="L111" s="4">
        <f>+'[1]CORREGIDO EDAD SEX'!AD43</f>
        <v>1411</v>
      </c>
      <c r="M111" s="4">
        <f>+'[1]CORREGIDO EDAD SEX'!AG43</f>
        <v>131</v>
      </c>
      <c r="N111" s="4">
        <f>+'[1]CORREGIDO EDAD SEX'!AJ43</f>
        <v>47</v>
      </c>
      <c r="O111" s="4">
        <f>+'[1]CORREGIDO EDAD SEX'!AM43</f>
        <v>0</v>
      </c>
      <c r="P111" s="4">
        <f>+'[1]CORREGIDO EDAD SEX'!AP43</f>
        <v>0</v>
      </c>
      <c r="Q111" s="4">
        <f>+'[1]CORREGIDO EDAD SEX'!AS43</f>
        <v>0</v>
      </c>
      <c r="R111" s="4">
        <f>+'[1]CORREGIDO EDAD SEX'!AV43</f>
        <v>0</v>
      </c>
      <c r="S111" s="4">
        <f>+'[1]CORREGIDO EDAD SEX'!AY43</f>
        <v>0</v>
      </c>
      <c r="T111" s="4">
        <f>+'[1]CORREGIDO EDAD SEX'!BB43</f>
        <v>0</v>
      </c>
      <c r="U111" s="4">
        <f>+'[1]CORREGIDO EDAD SEX'!BE43</f>
        <v>0</v>
      </c>
      <c r="V111" s="4">
        <f>+'[1]CORREGIDO EDAD SEX'!BH43</f>
        <v>98</v>
      </c>
      <c r="W111" s="4">
        <f t="shared" si="14"/>
        <v>22598</v>
      </c>
    </row>
    <row r="112" spans="1:23" ht="11.25">
      <c r="A112" s="180"/>
      <c r="B112" s="165"/>
      <c r="C112" s="48" t="s">
        <v>71</v>
      </c>
      <c r="D112" s="4">
        <f>+'[1]CORREGIDO EDAD SEX'!F44</f>
        <v>230</v>
      </c>
      <c r="E112" s="4">
        <f>+'[1]CORREGIDO EDAD SEX'!I44</f>
        <v>244</v>
      </c>
      <c r="F112" s="4">
        <f>+'[1]CORREGIDO EDAD SEX'!L44</f>
        <v>476</v>
      </c>
      <c r="G112" s="4">
        <f>+'[1]CORREGIDO EDAD SEX'!O44</f>
        <v>582</v>
      </c>
      <c r="H112" s="4">
        <f>+'[1]CORREGIDO EDAD SEX'!R44</f>
        <v>482</v>
      </c>
      <c r="I112" s="4">
        <f>+'[1]CORREGIDO EDAD SEX'!U44</f>
        <v>549</v>
      </c>
      <c r="J112" s="4">
        <f>+'[1]CORREGIDO EDAD SEX'!X44</f>
        <v>749</v>
      </c>
      <c r="K112" s="4">
        <f>+'[1]CORREGIDO EDAD SEX'!AA44</f>
        <v>887</v>
      </c>
      <c r="L112" s="4">
        <f>+'[1]CORREGIDO EDAD SEX'!AD44</f>
        <v>1099</v>
      </c>
      <c r="M112" s="4">
        <f>+'[1]CORREGIDO EDAD SEX'!AG44</f>
        <v>1370</v>
      </c>
      <c r="N112" s="4">
        <f>+'[1]CORREGIDO EDAD SEX'!AJ44</f>
        <v>1745</v>
      </c>
      <c r="O112" s="4">
        <f>+'[1]CORREGIDO EDAD SEX'!AM44</f>
        <v>1636</v>
      </c>
      <c r="P112" s="4">
        <f>+'[1]CORREGIDO EDAD SEX'!AP44</f>
        <v>1405</v>
      </c>
      <c r="Q112" s="4">
        <f>+'[1]CORREGIDO EDAD SEX'!AS44</f>
        <v>836</v>
      </c>
      <c r="R112" s="4">
        <f>+'[1]CORREGIDO EDAD SEX'!AV44</f>
        <v>466</v>
      </c>
      <c r="S112" s="4">
        <f>+'[1]CORREGIDO EDAD SEX'!AY44</f>
        <v>336</v>
      </c>
      <c r="T112" s="4">
        <f>+'[1]CORREGIDO EDAD SEX'!BB44</f>
        <v>162</v>
      </c>
      <c r="U112" s="4">
        <f>+'[1]CORREGIDO EDAD SEX'!BE44</f>
        <v>124</v>
      </c>
      <c r="V112" s="4">
        <f>+'[1]CORREGIDO EDAD SEX'!BH44</f>
        <v>0</v>
      </c>
      <c r="W112" s="4">
        <f t="shared" si="14"/>
        <v>13378</v>
      </c>
    </row>
    <row r="113" spans="1:23" ht="11.25">
      <c r="A113" s="180"/>
      <c r="B113" s="166"/>
      <c r="C113" s="120" t="s">
        <v>17</v>
      </c>
      <c r="D113" s="117">
        <f>SUM(D97:D112)</f>
        <v>4355</v>
      </c>
      <c r="E113" s="117">
        <f aca="true" t="shared" si="15" ref="E113:W113">SUM(E97:E112)</f>
        <v>4905</v>
      </c>
      <c r="F113" s="117">
        <f t="shared" si="15"/>
        <v>4469</v>
      </c>
      <c r="G113" s="117">
        <f t="shared" si="15"/>
        <v>7208</v>
      </c>
      <c r="H113" s="117">
        <f t="shared" si="15"/>
        <v>9030</v>
      </c>
      <c r="I113" s="117">
        <f t="shared" si="15"/>
        <v>14783</v>
      </c>
      <c r="J113" s="117">
        <f t="shared" si="15"/>
        <v>22573</v>
      </c>
      <c r="K113" s="117">
        <f t="shared" si="15"/>
        <v>20881</v>
      </c>
      <c r="L113" s="117">
        <f t="shared" si="15"/>
        <v>16785</v>
      </c>
      <c r="M113" s="117">
        <f t="shared" si="15"/>
        <v>15340</v>
      </c>
      <c r="N113" s="117">
        <f t="shared" si="15"/>
        <v>14219</v>
      </c>
      <c r="O113" s="117">
        <f t="shared" si="15"/>
        <v>11095</v>
      </c>
      <c r="P113" s="117">
        <f t="shared" si="15"/>
        <v>8491</v>
      </c>
      <c r="Q113" s="117">
        <f t="shared" si="15"/>
        <v>4815</v>
      </c>
      <c r="R113" s="117">
        <f t="shared" si="15"/>
        <v>3044</v>
      </c>
      <c r="S113" s="117">
        <f t="shared" si="15"/>
        <v>2110</v>
      </c>
      <c r="T113" s="117">
        <f t="shared" si="15"/>
        <v>1167</v>
      </c>
      <c r="U113" s="117">
        <f t="shared" si="15"/>
        <v>681</v>
      </c>
      <c r="V113" s="117">
        <f t="shared" si="15"/>
        <v>98</v>
      </c>
      <c r="W113" s="117">
        <f t="shared" si="15"/>
        <v>166049</v>
      </c>
    </row>
    <row r="114" spans="1:23" ht="11.25">
      <c r="A114" s="180"/>
      <c r="B114" s="164" t="s">
        <v>36</v>
      </c>
      <c r="C114" s="123" t="s">
        <v>124</v>
      </c>
      <c r="D114" s="4">
        <f>+'[1]CORREGIDO EDAD SEX'!F46</f>
        <v>502</v>
      </c>
      <c r="E114" s="4">
        <f>+'[1]CORREGIDO EDAD SEX'!I46</f>
        <v>359</v>
      </c>
      <c r="F114" s="4">
        <f>+'[1]CORREGIDO EDAD SEX'!L46</f>
        <v>323</v>
      </c>
      <c r="G114" s="4">
        <f>+'[1]CORREGIDO EDAD SEX'!O46</f>
        <v>349</v>
      </c>
      <c r="H114" s="4">
        <f>+'[1]CORREGIDO EDAD SEX'!R46</f>
        <v>362</v>
      </c>
      <c r="I114" s="4">
        <f>+'[1]CORREGIDO EDAD SEX'!U46</f>
        <v>621</v>
      </c>
      <c r="J114" s="4">
        <f>+'[1]CORREGIDO EDAD SEX'!X46</f>
        <v>876</v>
      </c>
      <c r="K114" s="4">
        <f>+'[1]CORREGIDO EDAD SEX'!AA46</f>
        <v>846</v>
      </c>
      <c r="L114" s="4">
        <f>+'[1]CORREGIDO EDAD SEX'!AD46</f>
        <v>677</v>
      </c>
      <c r="M114" s="4">
        <f>+'[1]CORREGIDO EDAD SEX'!AG46</f>
        <v>717</v>
      </c>
      <c r="N114" s="4">
        <f>+'[1]CORREGIDO EDAD SEX'!AJ46</f>
        <v>685</v>
      </c>
      <c r="O114" s="4">
        <f>+'[1]CORREGIDO EDAD SEX'!AM46</f>
        <v>636</v>
      </c>
      <c r="P114" s="4">
        <f>+'[1]CORREGIDO EDAD SEX'!AP46</f>
        <v>479</v>
      </c>
      <c r="Q114" s="4">
        <f>+'[1]CORREGIDO EDAD SEX'!AS46</f>
        <v>291</v>
      </c>
      <c r="R114" s="4">
        <f>+'[1]CORREGIDO EDAD SEX'!AV46</f>
        <v>147</v>
      </c>
      <c r="S114" s="4">
        <f>+'[1]CORREGIDO EDAD SEX'!AY46</f>
        <v>115</v>
      </c>
      <c r="T114" s="4">
        <f>+'[1]CORREGIDO EDAD SEX'!BB46</f>
        <v>54</v>
      </c>
      <c r="U114" s="4">
        <f>+'[1]CORREGIDO EDAD SEX'!BE46</f>
        <v>48</v>
      </c>
      <c r="V114" s="4">
        <f>+'[1]CORREGIDO EDAD SEX'!BH46</f>
        <v>0</v>
      </c>
      <c r="W114" s="4">
        <f aca="true" t="shared" si="16" ref="W114:W121">SUM(D114:V114)</f>
        <v>8087</v>
      </c>
    </row>
    <row r="115" spans="1:23" ht="11.25">
      <c r="A115" s="180"/>
      <c r="B115" s="165"/>
      <c r="C115" s="48" t="s">
        <v>72</v>
      </c>
      <c r="D115" s="4">
        <f>+'[1]CORREGIDO EDAD SEX'!F47</f>
        <v>65041</v>
      </c>
      <c r="E115" s="4">
        <f>+'[1]CORREGIDO EDAD SEX'!I47</f>
        <v>12680</v>
      </c>
      <c r="F115" s="4">
        <f>+'[1]CORREGIDO EDAD SEX'!L47</f>
        <v>10894</v>
      </c>
      <c r="G115" s="4">
        <f>+'[1]CORREGIDO EDAD SEX'!O47</f>
        <v>18465</v>
      </c>
      <c r="H115" s="4">
        <f>+'[1]CORREGIDO EDAD SEX'!R47</f>
        <v>25998</v>
      </c>
      <c r="I115" s="4">
        <f>+'[1]CORREGIDO EDAD SEX'!U47</f>
        <v>52326</v>
      </c>
      <c r="J115" s="4">
        <f>+'[1]CORREGIDO EDAD SEX'!X47</f>
        <v>82557</v>
      </c>
      <c r="K115" s="4">
        <f>+'[1]CORREGIDO EDAD SEX'!AA47</f>
        <v>64970</v>
      </c>
      <c r="L115" s="4">
        <f>+'[1]CORREGIDO EDAD SEX'!AD47</f>
        <v>41901</v>
      </c>
      <c r="M115" s="4">
        <f>+'[1]CORREGIDO EDAD SEX'!AG47</f>
        <v>33963</v>
      </c>
      <c r="N115" s="4">
        <f>+'[1]CORREGIDO EDAD SEX'!AJ47</f>
        <v>32887</v>
      </c>
      <c r="O115" s="4">
        <f>+'[1]CORREGIDO EDAD SEX'!AM47</f>
        <v>27712</v>
      </c>
      <c r="P115" s="4">
        <f>+'[1]CORREGIDO EDAD SEX'!AP47</f>
        <v>22709</v>
      </c>
      <c r="Q115" s="4">
        <f>+'[1]CORREGIDO EDAD SEX'!AS47</f>
        <v>16257</v>
      </c>
      <c r="R115" s="4">
        <f>+'[1]CORREGIDO EDAD SEX'!AV47</f>
        <v>12615</v>
      </c>
      <c r="S115" s="4">
        <f>+'[1]CORREGIDO EDAD SEX'!AY47</f>
        <v>10096</v>
      </c>
      <c r="T115" s="4">
        <f>+'[1]CORREGIDO EDAD SEX'!BB47</f>
        <v>7989</v>
      </c>
      <c r="U115" s="4">
        <f>+'[1]CORREGIDO EDAD SEX'!BE47</f>
        <v>9016</v>
      </c>
      <c r="V115" s="4">
        <f>+'[1]CORREGIDO EDAD SEX'!BH47</f>
        <v>0</v>
      </c>
      <c r="W115" s="4">
        <f t="shared" si="16"/>
        <v>548076</v>
      </c>
    </row>
    <row r="116" spans="1:23" ht="11.25">
      <c r="A116" s="180"/>
      <c r="B116" s="165"/>
      <c r="C116" s="48" t="s">
        <v>73</v>
      </c>
      <c r="D116" s="4">
        <f>+'[1]CORREGIDO EDAD SEX'!F48</f>
        <v>4523</v>
      </c>
      <c r="E116" s="4">
        <f>+'[1]CORREGIDO EDAD SEX'!I48</f>
        <v>4848</v>
      </c>
      <c r="F116" s="4">
        <f>+'[1]CORREGIDO EDAD SEX'!L48</f>
        <v>4572</v>
      </c>
      <c r="G116" s="4">
        <f>+'[1]CORREGIDO EDAD SEX'!O48</f>
        <v>8502</v>
      </c>
      <c r="H116" s="4">
        <f>+'[1]CORREGIDO EDAD SEX'!R48</f>
        <v>11481</v>
      </c>
      <c r="I116" s="4">
        <f>+'[1]CORREGIDO EDAD SEX'!U48</f>
        <v>19543</v>
      </c>
      <c r="J116" s="4">
        <f>+'[1]CORREGIDO EDAD SEX'!X48</f>
        <v>28443</v>
      </c>
      <c r="K116" s="4">
        <f>+'[1]CORREGIDO EDAD SEX'!AA48</f>
        <v>25244</v>
      </c>
      <c r="L116" s="4">
        <f>+'[1]CORREGIDO EDAD SEX'!AD48</f>
        <v>20326</v>
      </c>
      <c r="M116" s="4">
        <f>+'[1]CORREGIDO EDAD SEX'!AG48</f>
        <v>18994</v>
      </c>
      <c r="N116" s="4">
        <f>+'[1]CORREGIDO EDAD SEX'!AJ48</f>
        <v>18149</v>
      </c>
      <c r="O116" s="4">
        <f>+'[1]CORREGIDO EDAD SEX'!AM48</f>
        <v>14931</v>
      </c>
      <c r="P116" s="4">
        <f>+'[1]CORREGIDO EDAD SEX'!AP48</f>
        <v>11652</v>
      </c>
      <c r="Q116" s="4">
        <f>+'[1]CORREGIDO EDAD SEX'!AS48</f>
        <v>6758</v>
      </c>
      <c r="R116" s="4">
        <f>+'[1]CORREGIDO EDAD SEX'!AV48</f>
        <v>4297</v>
      </c>
      <c r="S116" s="4">
        <f>+'[1]CORREGIDO EDAD SEX'!AY48</f>
        <v>3140</v>
      </c>
      <c r="T116" s="4">
        <f>+'[1]CORREGIDO EDAD SEX'!BB48</f>
        <v>1703</v>
      </c>
      <c r="U116" s="4">
        <f>+'[1]CORREGIDO EDAD SEX'!BE48</f>
        <v>975</v>
      </c>
      <c r="V116" s="4">
        <f>+'[1]CORREGIDO EDAD SEX'!BH48</f>
        <v>0</v>
      </c>
      <c r="W116" s="4">
        <f t="shared" si="16"/>
        <v>208081</v>
      </c>
    </row>
    <row r="117" spans="1:23" ht="11.25">
      <c r="A117" s="180"/>
      <c r="B117" s="165"/>
      <c r="C117" s="48" t="s">
        <v>74</v>
      </c>
      <c r="D117" s="4">
        <f>+'[1]CORREGIDO EDAD SEX'!F49</f>
        <v>2462</v>
      </c>
      <c r="E117" s="4">
        <f>+'[1]CORREGIDO EDAD SEX'!I49</f>
        <v>3316</v>
      </c>
      <c r="F117" s="4">
        <f>+'[1]CORREGIDO EDAD SEX'!L49</f>
        <v>3013</v>
      </c>
      <c r="G117" s="4">
        <f>+'[1]CORREGIDO EDAD SEX'!O49</f>
        <v>2569</v>
      </c>
      <c r="H117" s="4">
        <f>+'[1]CORREGIDO EDAD SEX'!R49</f>
        <v>1640</v>
      </c>
      <c r="I117" s="4">
        <f>+'[1]CORREGIDO EDAD SEX'!U49</f>
        <v>1912</v>
      </c>
      <c r="J117" s="4">
        <f>+'[1]CORREGIDO EDAD SEX'!X49</f>
        <v>2522</v>
      </c>
      <c r="K117" s="4">
        <f>+'[1]CORREGIDO EDAD SEX'!AA49</f>
        <v>2996</v>
      </c>
      <c r="L117" s="4">
        <f>+'[1]CORREGIDO EDAD SEX'!AD49</f>
        <v>3190</v>
      </c>
      <c r="M117" s="4">
        <f>+'[1]CORREGIDO EDAD SEX'!AG49</f>
        <v>3144</v>
      </c>
      <c r="N117" s="4">
        <f>+'[1]CORREGIDO EDAD SEX'!AJ49</f>
        <v>3507</v>
      </c>
      <c r="O117" s="4">
        <f>+'[1]CORREGIDO EDAD SEX'!AM49</f>
        <v>2939</v>
      </c>
      <c r="P117" s="4">
        <f>+'[1]CORREGIDO EDAD SEX'!AP49</f>
        <v>2618</v>
      </c>
      <c r="Q117" s="4">
        <f>+'[1]CORREGIDO EDAD SEX'!AS49</f>
        <v>1631</v>
      </c>
      <c r="R117" s="4">
        <f>+'[1]CORREGIDO EDAD SEX'!AV49</f>
        <v>1126</v>
      </c>
      <c r="S117" s="4">
        <f>+'[1]CORREGIDO EDAD SEX'!AY49</f>
        <v>1069</v>
      </c>
      <c r="T117" s="4">
        <f>+'[1]CORREGIDO EDAD SEX'!BB49</f>
        <v>511</v>
      </c>
      <c r="U117" s="4">
        <f>+'[1]CORREGIDO EDAD SEX'!BE49</f>
        <v>448</v>
      </c>
      <c r="V117" s="4">
        <f>+'[1]CORREGIDO EDAD SEX'!BH49</f>
        <v>0</v>
      </c>
      <c r="W117" s="4">
        <f t="shared" si="16"/>
        <v>40613</v>
      </c>
    </row>
    <row r="118" spans="1:23" ht="11.25">
      <c r="A118" s="180"/>
      <c r="B118" s="165"/>
      <c r="C118" s="48" t="s">
        <v>75</v>
      </c>
      <c r="D118" s="4">
        <f>+'[1]CORREGIDO EDAD SEX'!F50</f>
        <v>95</v>
      </c>
      <c r="E118" s="4">
        <f>+'[1]CORREGIDO EDAD SEX'!I50</f>
        <v>1054</v>
      </c>
      <c r="F118" s="4">
        <f>+'[1]CORREGIDO EDAD SEX'!L50</f>
        <v>1865</v>
      </c>
      <c r="G118" s="4">
        <f>+'[1]CORREGIDO EDAD SEX'!O50</f>
        <v>2676</v>
      </c>
      <c r="H118" s="4">
        <f>+'[1]CORREGIDO EDAD SEX'!R50</f>
        <v>2752</v>
      </c>
      <c r="I118" s="4">
        <f>+'[1]CORREGIDO EDAD SEX'!U50</f>
        <v>4687</v>
      </c>
      <c r="J118" s="4">
        <f>+'[1]CORREGIDO EDAD SEX'!X50</f>
        <v>5467</v>
      </c>
      <c r="K118" s="4">
        <f>+'[1]CORREGIDO EDAD SEX'!AA50</f>
        <v>4742</v>
      </c>
      <c r="L118" s="4">
        <f>+'[1]CORREGIDO EDAD SEX'!AD50</f>
        <v>5249</v>
      </c>
      <c r="M118" s="4">
        <f>+'[1]CORREGIDO EDAD SEX'!AG50</f>
        <v>7737</v>
      </c>
      <c r="N118" s="4">
        <f>+'[1]CORREGIDO EDAD SEX'!AJ50</f>
        <v>7499</v>
      </c>
      <c r="O118" s="4">
        <f>+'[1]CORREGIDO EDAD SEX'!AM50</f>
        <v>6921</v>
      </c>
      <c r="P118" s="4">
        <f>+'[1]CORREGIDO EDAD SEX'!AP50</f>
        <v>5069</v>
      </c>
      <c r="Q118" s="4">
        <f>+'[1]CORREGIDO EDAD SEX'!AS50</f>
        <v>2620</v>
      </c>
      <c r="R118" s="4">
        <f>+'[1]CORREGIDO EDAD SEX'!AV50</f>
        <v>1518</v>
      </c>
      <c r="S118" s="4">
        <f>+'[1]CORREGIDO EDAD SEX'!AY50</f>
        <v>962</v>
      </c>
      <c r="T118" s="4">
        <f>+'[1]CORREGIDO EDAD SEX'!BB50</f>
        <v>455</v>
      </c>
      <c r="U118" s="4">
        <f>+'[1]CORREGIDO EDAD SEX'!BE50</f>
        <v>223</v>
      </c>
      <c r="V118" s="4">
        <f>+'[1]CORREGIDO EDAD SEX'!BH50</f>
        <v>0</v>
      </c>
      <c r="W118" s="4">
        <f t="shared" si="16"/>
        <v>61591</v>
      </c>
    </row>
    <row r="119" spans="1:23" ht="11.25">
      <c r="A119" s="180"/>
      <c r="B119" s="165"/>
      <c r="C119" s="48" t="s">
        <v>76</v>
      </c>
      <c r="D119" s="4">
        <f>+'[1]CORREGIDO EDAD SEX'!F51</f>
        <v>5</v>
      </c>
      <c r="E119" s="4">
        <f>+'[1]CORREGIDO EDAD SEX'!I51</f>
        <v>5</v>
      </c>
      <c r="F119" s="4">
        <f>+'[1]CORREGIDO EDAD SEX'!L51</f>
        <v>3</v>
      </c>
      <c r="G119" s="4">
        <f>+'[1]CORREGIDO EDAD SEX'!O51</f>
        <v>9</v>
      </c>
      <c r="H119" s="4">
        <f>+'[1]CORREGIDO EDAD SEX'!R51</f>
        <v>4</v>
      </c>
      <c r="I119" s="4">
        <f>+'[1]CORREGIDO EDAD SEX'!U51</f>
        <v>7</v>
      </c>
      <c r="J119" s="4">
        <f>+'[1]CORREGIDO EDAD SEX'!X51</f>
        <v>7</v>
      </c>
      <c r="K119" s="4">
        <f>+'[1]CORREGIDO EDAD SEX'!AA51</f>
        <v>8</v>
      </c>
      <c r="L119" s="4">
        <f>+'[1]CORREGIDO EDAD SEX'!AD51</f>
        <v>11</v>
      </c>
      <c r="M119" s="4">
        <f>+'[1]CORREGIDO EDAD SEX'!AG51</f>
        <v>20</v>
      </c>
      <c r="N119" s="4">
        <f>+'[1]CORREGIDO EDAD SEX'!AJ51</f>
        <v>35</v>
      </c>
      <c r="O119" s="4">
        <f>+'[1]CORREGIDO EDAD SEX'!AM51</f>
        <v>68</v>
      </c>
      <c r="P119" s="4">
        <f>+'[1]CORREGIDO EDAD SEX'!AP51</f>
        <v>85</v>
      </c>
      <c r="Q119" s="4">
        <f>+'[1]CORREGIDO EDAD SEX'!AS51</f>
        <v>64</v>
      </c>
      <c r="R119" s="4">
        <f>+'[1]CORREGIDO EDAD SEX'!AV51</f>
        <v>86</v>
      </c>
      <c r="S119" s="4">
        <f>+'[1]CORREGIDO EDAD SEX'!AY51</f>
        <v>95</v>
      </c>
      <c r="T119" s="4">
        <f>+'[1]CORREGIDO EDAD SEX'!BB51</f>
        <v>94</v>
      </c>
      <c r="U119" s="4">
        <f>+'[1]CORREGIDO EDAD SEX'!BE51</f>
        <v>79</v>
      </c>
      <c r="V119" s="4">
        <f>+'[1]CORREGIDO EDAD SEX'!BH51</f>
        <v>0</v>
      </c>
      <c r="W119" s="4">
        <f t="shared" si="16"/>
        <v>685</v>
      </c>
    </row>
    <row r="120" spans="1:23" ht="11.25">
      <c r="A120" s="180"/>
      <c r="B120" s="165"/>
      <c r="C120" s="48" t="s">
        <v>77</v>
      </c>
      <c r="D120" s="4">
        <f>+'[1]CORREGIDO EDAD SEX'!F52</f>
        <v>375</v>
      </c>
      <c r="E120" s="4">
        <f>+'[1]CORREGIDO EDAD SEX'!I52</f>
        <v>231</v>
      </c>
      <c r="F120" s="4">
        <f>+'[1]CORREGIDO EDAD SEX'!L52</f>
        <v>203</v>
      </c>
      <c r="G120" s="4">
        <f>+'[1]CORREGIDO EDAD SEX'!O52</f>
        <v>365</v>
      </c>
      <c r="H120" s="4">
        <f>+'[1]CORREGIDO EDAD SEX'!R52</f>
        <v>255</v>
      </c>
      <c r="I120" s="4">
        <f>+'[1]CORREGIDO EDAD SEX'!U52</f>
        <v>344</v>
      </c>
      <c r="J120" s="4">
        <f>+'[1]CORREGIDO EDAD SEX'!X52</f>
        <v>296</v>
      </c>
      <c r="K120" s="4">
        <f>+'[1]CORREGIDO EDAD SEX'!AA52</f>
        <v>464</v>
      </c>
      <c r="L120" s="4">
        <f>+'[1]CORREGIDO EDAD SEX'!AD52</f>
        <v>505</v>
      </c>
      <c r="M120" s="4">
        <f>+'[1]CORREGIDO EDAD SEX'!AG52</f>
        <v>548</v>
      </c>
      <c r="N120" s="4">
        <f>+'[1]CORREGIDO EDAD SEX'!AJ52</f>
        <v>604</v>
      </c>
      <c r="O120" s="4">
        <f>+'[1]CORREGIDO EDAD SEX'!AM52</f>
        <v>752</v>
      </c>
      <c r="P120" s="4">
        <f>+'[1]CORREGIDO EDAD SEX'!AP52</f>
        <v>403</v>
      </c>
      <c r="Q120" s="4">
        <f>+'[1]CORREGIDO EDAD SEX'!AS52</f>
        <v>337</v>
      </c>
      <c r="R120" s="4">
        <f>+'[1]CORREGIDO EDAD SEX'!AV52</f>
        <v>222</v>
      </c>
      <c r="S120" s="4">
        <f>+'[1]CORREGIDO EDAD SEX'!AY52</f>
        <v>402</v>
      </c>
      <c r="T120" s="4">
        <f>+'[1]CORREGIDO EDAD SEX'!BB52</f>
        <v>257</v>
      </c>
      <c r="U120" s="4">
        <f>+'[1]CORREGIDO EDAD SEX'!BE52</f>
        <v>351</v>
      </c>
      <c r="V120" s="4">
        <f>+'[1]CORREGIDO EDAD SEX'!BH52</f>
        <v>0</v>
      </c>
      <c r="W120" s="4">
        <f t="shared" si="16"/>
        <v>6914</v>
      </c>
    </row>
    <row r="121" spans="1:23" ht="11.25">
      <c r="A121" s="180"/>
      <c r="B121" s="165"/>
      <c r="C121" s="48" t="s">
        <v>97</v>
      </c>
      <c r="D121" s="4">
        <f>+'[1]CORREGIDO EDAD SEX'!F53</f>
        <v>5</v>
      </c>
      <c r="E121" s="4">
        <f>+'[1]CORREGIDO EDAD SEX'!I53</f>
        <v>1</v>
      </c>
      <c r="F121" s="4">
        <f>+'[1]CORREGIDO EDAD SEX'!L53</f>
        <v>6</v>
      </c>
      <c r="G121" s="4">
        <f>+'[1]CORREGIDO EDAD SEX'!O53</f>
        <v>1</v>
      </c>
      <c r="H121" s="4">
        <f>+'[1]CORREGIDO EDAD SEX'!R53</f>
        <v>3</v>
      </c>
      <c r="I121" s="4">
        <f>+'[1]CORREGIDO EDAD SEX'!U53</f>
        <v>5</v>
      </c>
      <c r="J121" s="4">
        <f>+'[1]CORREGIDO EDAD SEX'!X53</f>
        <v>11</v>
      </c>
      <c r="K121" s="4">
        <f>+'[1]CORREGIDO EDAD SEX'!AA53</f>
        <v>34</v>
      </c>
      <c r="L121" s="4">
        <f>+'[1]CORREGIDO EDAD SEX'!AD53</f>
        <v>7</v>
      </c>
      <c r="M121" s="4">
        <f>+'[1]CORREGIDO EDAD SEX'!AG53</f>
        <v>5</v>
      </c>
      <c r="N121" s="4">
        <f>+'[1]CORREGIDO EDAD SEX'!AJ53</f>
        <v>138</v>
      </c>
      <c r="O121" s="4">
        <f>+'[1]CORREGIDO EDAD SEX'!AM53</f>
        <v>108</v>
      </c>
      <c r="P121" s="4">
        <f>+'[1]CORREGIDO EDAD SEX'!AP53</f>
        <v>26</v>
      </c>
      <c r="Q121" s="4">
        <f>+'[1]CORREGIDO EDAD SEX'!AS53</f>
        <v>35</v>
      </c>
      <c r="R121" s="4">
        <f>+'[1]CORREGIDO EDAD SEX'!AV53</f>
        <v>230</v>
      </c>
      <c r="S121" s="4">
        <f>+'[1]CORREGIDO EDAD SEX'!AY53</f>
        <v>83</v>
      </c>
      <c r="T121" s="4">
        <f>+'[1]CORREGIDO EDAD SEX'!BB53</f>
        <v>77</v>
      </c>
      <c r="U121" s="4">
        <f>+'[1]CORREGIDO EDAD SEX'!BE53</f>
        <v>28</v>
      </c>
      <c r="V121" s="4">
        <f>+'[1]CORREGIDO EDAD SEX'!BH53</f>
        <v>0</v>
      </c>
      <c r="W121" s="4">
        <f t="shared" si="16"/>
        <v>803</v>
      </c>
    </row>
    <row r="122" spans="1:23" ht="11.25">
      <c r="A122" s="180"/>
      <c r="B122" s="166"/>
      <c r="C122" s="120" t="s">
        <v>17</v>
      </c>
      <c r="D122" s="117">
        <f aca="true" t="shared" si="17" ref="D122:W122">SUM(D114:D121)</f>
        <v>73008</v>
      </c>
      <c r="E122" s="117">
        <f t="shared" si="17"/>
        <v>22494</v>
      </c>
      <c r="F122" s="117">
        <f t="shared" si="17"/>
        <v>20879</v>
      </c>
      <c r="G122" s="117">
        <f t="shared" si="17"/>
        <v>32936</v>
      </c>
      <c r="H122" s="117">
        <f t="shared" si="17"/>
        <v>42495</v>
      </c>
      <c r="I122" s="117">
        <f t="shared" si="17"/>
        <v>79445</v>
      </c>
      <c r="J122" s="117">
        <f t="shared" si="17"/>
        <v>120179</v>
      </c>
      <c r="K122" s="117">
        <f t="shared" si="17"/>
        <v>99304</v>
      </c>
      <c r="L122" s="117">
        <f t="shared" si="17"/>
        <v>71866</v>
      </c>
      <c r="M122" s="117">
        <f t="shared" si="17"/>
        <v>65128</v>
      </c>
      <c r="N122" s="117">
        <f t="shared" si="17"/>
        <v>63504</v>
      </c>
      <c r="O122" s="117">
        <f t="shared" si="17"/>
        <v>54067</v>
      </c>
      <c r="P122" s="117">
        <f t="shared" si="17"/>
        <v>43041</v>
      </c>
      <c r="Q122" s="117">
        <f t="shared" si="17"/>
        <v>27993</v>
      </c>
      <c r="R122" s="117">
        <f t="shared" si="17"/>
        <v>20241</v>
      </c>
      <c r="S122" s="117">
        <f t="shared" si="17"/>
        <v>15962</v>
      </c>
      <c r="T122" s="117">
        <f t="shared" si="17"/>
        <v>11140</v>
      </c>
      <c r="U122" s="117">
        <f t="shared" si="17"/>
        <v>11168</v>
      </c>
      <c r="V122" s="117">
        <f t="shared" si="17"/>
        <v>0</v>
      </c>
      <c r="W122" s="117">
        <f t="shared" si="17"/>
        <v>874850</v>
      </c>
    </row>
    <row r="123" spans="1:23" ht="11.25">
      <c r="A123" s="180"/>
      <c r="B123" s="164" t="s">
        <v>215</v>
      </c>
      <c r="C123" s="123" t="s">
        <v>210</v>
      </c>
      <c r="D123" s="4">
        <f>+'[1]CORREGIDO EDAD SEX'!F55</f>
        <v>23935</v>
      </c>
      <c r="E123" s="4">
        <f>+'[1]CORREGIDO EDAD SEX'!I55</f>
        <v>30177</v>
      </c>
      <c r="F123" s="4">
        <f>+'[1]CORREGIDO EDAD SEX'!L55</f>
        <v>14756</v>
      </c>
      <c r="G123" s="4">
        <f>+'[1]CORREGIDO EDAD SEX'!O55</f>
        <v>25098</v>
      </c>
      <c r="H123" s="4">
        <f>+'[1]CORREGIDO EDAD SEX'!R55</f>
        <v>23132</v>
      </c>
      <c r="I123" s="4">
        <f>+'[1]CORREGIDO EDAD SEX'!U55</f>
        <v>29830</v>
      </c>
      <c r="J123" s="4">
        <f>+'[1]CORREGIDO EDAD SEX'!X55</f>
        <v>43288</v>
      </c>
      <c r="K123" s="4">
        <f>+'[1]CORREGIDO EDAD SEX'!AA55</f>
        <v>56565</v>
      </c>
      <c r="L123" s="4">
        <f>+'[1]CORREGIDO EDAD SEX'!AD55</f>
        <v>73900</v>
      </c>
      <c r="M123" s="4">
        <f>+'[1]CORREGIDO EDAD SEX'!AG55</f>
        <v>95144</v>
      </c>
      <c r="N123" s="4">
        <f>+'[1]CORREGIDO EDAD SEX'!AJ55</f>
        <v>113539</v>
      </c>
      <c r="O123" s="4">
        <f>+'[1]CORREGIDO EDAD SEX'!AM55</f>
        <v>112652</v>
      </c>
      <c r="P123" s="4">
        <f>+'[1]CORREGIDO EDAD SEX'!AP55</f>
        <v>102408</v>
      </c>
      <c r="Q123" s="4">
        <f>+'[1]CORREGIDO EDAD SEX'!AS55</f>
        <v>67034</v>
      </c>
      <c r="R123" s="4">
        <f>+'[1]CORREGIDO EDAD SEX'!AV55</f>
        <v>39776</v>
      </c>
      <c r="S123" s="4">
        <f>+'[1]CORREGIDO EDAD SEX'!AY55</f>
        <v>23165</v>
      </c>
      <c r="T123" s="4">
        <f>+'[1]CORREGIDO EDAD SEX'!BB55</f>
        <v>8876</v>
      </c>
      <c r="U123" s="4">
        <f>+'[1]CORREGIDO EDAD SEX'!BE55</f>
        <v>4182</v>
      </c>
      <c r="V123" s="4">
        <f>+'[1]CORREGIDO EDAD SEX'!BH55</f>
        <v>0</v>
      </c>
      <c r="W123" s="4">
        <f>SUM(D123:V123)</f>
        <v>887457</v>
      </c>
    </row>
    <row r="124" spans="1:23" ht="11.25">
      <c r="A124" s="180"/>
      <c r="B124" s="165"/>
      <c r="C124" s="48" t="s">
        <v>213</v>
      </c>
      <c r="D124" s="4">
        <f>+'[1]CORREGIDO EDAD SEX'!F56</f>
        <v>18421</v>
      </c>
      <c r="E124" s="4">
        <f>+'[1]CORREGIDO EDAD SEX'!I56</f>
        <v>7015</v>
      </c>
      <c r="F124" s="4">
        <f>+'[1]CORREGIDO EDAD SEX'!L56</f>
        <v>6499</v>
      </c>
      <c r="G124" s="4">
        <f>+'[1]CORREGIDO EDAD SEX'!O56</f>
        <v>10252</v>
      </c>
      <c r="H124" s="4">
        <f>+'[1]CORREGIDO EDAD SEX'!R56</f>
        <v>12401</v>
      </c>
      <c r="I124" s="4">
        <f>+'[1]CORREGIDO EDAD SEX'!U56</f>
        <v>21538</v>
      </c>
      <c r="J124" s="4">
        <f>+'[1]CORREGIDO EDAD SEX'!X56</f>
        <v>31597</v>
      </c>
      <c r="K124" s="4">
        <f>+'[1]CORREGIDO EDAD SEX'!AA56</f>
        <v>26419</v>
      </c>
      <c r="L124" s="4">
        <f>+'[1]CORREGIDO EDAD SEX'!AD56</f>
        <v>19728</v>
      </c>
      <c r="M124" s="4">
        <f>+'[1]CORREGIDO EDAD SEX'!AG56</f>
        <v>20472</v>
      </c>
      <c r="N124" s="4">
        <f>+'[1]CORREGIDO EDAD SEX'!AJ56</f>
        <v>36251</v>
      </c>
      <c r="O124" s="4">
        <f>+'[1]CORREGIDO EDAD SEX'!AM56</f>
        <v>56640</v>
      </c>
      <c r="P124" s="4">
        <f>+'[1]CORREGIDO EDAD SEX'!AP56</f>
        <v>63979</v>
      </c>
      <c r="Q124" s="4">
        <f>+'[1]CORREGIDO EDAD SEX'!AS56</f>
        <v>31820</v>
      </c>
      <c r="R124" s="4">
        <f>+'[1]CORREGIDO EDAD SEX'!AV56</f>
        <v>12735</v>
      </c>
      <c r="S124" s="4">
        <f>+'[1]CORREGIDO EDAD SEX'!AY56</f>
        <v>8091</v>
      </c>
      <c r="T124" s="4">
        <f>+'[1]CORREGIDO EDAD SEX'!BB56</f>
        <v>4600</v>
      </c>
      <c r="U124" s="4">
        <f>+'[1]CORREGIDO EDAD SEX'!BE56</f>
        <v>3587</v>
      </c>
      <c r="V124" s="4">
        <f>+'[1]CORREGIDO EDAD SEX'!BH56</f>
        <v>0</v>
      </c>
      <c r="W124" s="4">
        <f aca="true" t="shared" si="18" ref="W124:W130">SUM(D124:V124)</f>
        <v>392045</v>
      </c>
    </row>
    <row r="125" spans="1:23" ht="11.25">
      <c r="A125" s="180"/>
      <c r="B125" s="165"/>
      <c r="C125" s="48" t="s">
        <v>121</v>
      </c>
      <c r="D125" s="4">
        <f>+'[1]CORREGIDO EDAD SEX'!F57</f>
        <v>14677</v>
      </c>
      <c r="E125" s="4">
        <f>+'[1]CORREGIDO EDAD SEX'!I57</f>
        <v>5831</v>
      </c>
      <c r="F125" s="4">
        <f>+'[1]CORREGIDO EDAD SEX'!L57</f>
        <v>4069</v>
      </c>
      <c r="G125" s="4">
        <f>+'[1]CORREGIDO EDAD SEX'!O57</f>
        <v>7138</v>
      </c>
      <c r="H125" s="4">
        <f>+'[1]CORREGIDO EDAD SEX'!R57</f>
        <v>9638</v>
      </c>
      <c r="I125" s="4">
        <f>+'[1]CORREGIDO EDAD SEX'!U57</f>
        <v>12508</v>
      </c>
      <c r="J125" s="4">
        <f>+'[1]CORREGIDO EDAD SEX'!X57</f>
        <v>17612</v>
      </c>
      <c r="K125" s="4">
        <f>+'[1]CORREGIDO EDAD SEX'!AA57</f>
        <v>15553</v>
      </c>
      <c r="L125" s="4">
        <f>+'[1]CORREGIDO EDAD SEX'!AD57</f>
        <v>13299</v>
      </c>
      <c r="M125" s="4">
        <f>+'[1]CORREGIDO EDAD SEX'!AG57</f>
        <v>13610</v>
      </c>
      <c r="N125" s="4">
        <f>+'[1]CORREGIDO EDAD SEX'!AJ57</f>
        <v>13684</v>
      </c>
      <c r="O125" s="4">
        <f>+'[1]CORREGIDO EDAD SEX'!AM57</f>
        <v>12091</v>
      </c>
      <c r="P125" s="4">
        <f>+'[1]CORREGIDO EDAD SEX'!AP57</f>
        <v>7849</v>
      </c>
      <c r="Q125" s="4">
        <f>+'[1]CORREGIDO EDAD SEX'!AS57</f>
        <v>4686</v>
      </c>
      <c r="R125" s="4">
        <f>+'[1]CORREGIDO EDAD SEX'!AV57</f>
        <v>3944</v>
      </c>
      <c r="S125" s="4">
        <f>+'[1]CORREGIDO EDAD SEX'!AY57</f>
        <v>3603</v>
      </c>
      <c r="T125" s="4">
        <f>+'[1]CORREGIDO EDAD SEX'!BB57</f>
        <v>2799</v>
      </c>
      <c r="U125" s="4">
        <f>+'[1]CORREGIDO EDAD SEX'!BE57</f>
        <v>2621</v>
      </c>
      <c r="V125" s="4">
        <f>+'[1]CORREGIDO EDAD SEX'!BH57</f>
        <v>0</v>
      </c>
      <c r="W125" s="4">
        <f t="shared" si="18"/>
        <v>165212</v>
      </c>
    </row>
    <row r="126" spans="1:23" ht="11.25">
      <c r="A126" s="180"/>
      <c r="B126" s="165"/>
      <c r="C126" s="48" t="s">
        <v>78</v>
      </c>
      <c r="D126" s="4">
        <f>+'[1]CORREGIDO EDAD SEX'!F58</f>
        <v>5297</v>
      </c>
      <c r="E126" s="4">
        <f>+'[1]CORREGIDO EDAD SEX'!I58</f>
        <v>33792</v>
      </c>
      <c r="F126" s="4">
        <f>+'[1]CORREGIDO EDAD SEX'!L58</f>
        <v>58770</v>
      </c>
      <c r="G126" s="4">
        <f>+'[1]CORREGIDO EDAD SEX'!O58</f>
        <v>55311</v>
      </c>
      <c r="H126" s="4">
        <f>+'[1]CORREGIDO EDAD SEX'!R58</f>
        <v>36002</v>
      </c>
      <c r="I126" s="4">
        <f>+'[1]CORREGIDO EDAD SEX'!U58</f>
        <v>38065</v>
      </c>
      <c r="J126" s="4">
        <f>+'[1]CORREGIDO EDAD SEX'!X58</f>
        <v>38627</v>
      </c>
      <c r="K126" s="4">
        <f>+'[1]CORREGIDO EDAD SEX'!AA58</f>
        <v>38836</v>
      </c>
      <c r="L126" s="4">
        <f>+'[1]CORREGIDO EDAD SEX'!AD58</f>
        <v>43446</v>
      </c>
      <c r="M126" s="4">
        <f>+'[1]CORREGIDO EDAD SEX'!AG58</f>
        <v>43611</v>
      </c>
      <c r="N126" s="4">
        <f>+'[1]CORREGIDO EDAD SEX'!AJ58</f>
        <v>38258</v>
      </c>
      <c r="O126" s="4">
        <f>+'[1]CORREGIDO EDAD SEX'!AM58</f>
        <v>31684</v>
      </c>
      <c r="P126" s="4">
        <f>+'[1]CORREGIDO EDAD SEX'!AP58</f>
        <v>22359</v>
      </c>
      <c r="Q126" s="4">
        <f>+'[1]CORREGIDO EDAD SEX'!AS58</f>
        <v>11165</v>
      </c>
      <c r="R126" s="4">
        <f>+'[1]CORREGIDO EDAD SEX'!AV58</f>
        <v>6255</v>
      </c>
      <c r="S126" s="4">
        <f>+'[1]CORREGIDO EDAD SEX'!AY58</f>
        <v>3993</v>
      </c>
      <c r="T126" s="4">
        <f>+'[1]CORREGIDO EDAD SEX'!BB58</f>
        <v>1809</v>
      </c>
      <c r="U126" s="4">
        <f>+'[1]CORREGIDO EDAD SEX'!BE58</f>
        <v>916</v>
      </c>
      <c r="V126" s="4">
        <f>+'[1]CORREGIDO EDAD SEX'!BH58</f>
        <v>0</v>
      </c>
      <c r="W126" s="4">
        <f t="shared" si="18"/>
        <v>508196</v>
      </c>
    </row>
    <row r="127" spans="1:23" ht="11.25">
      <c r="A127" s="180"/>
      <c r="B127" s="165"/>
      <c r="C127" s="48" t="s">
        <v>211</v>
      </c>
      <c r="D127" s="4">
        <f>+'[1]CORREGIDO EDAD SEX'!F59</f>
        <v>44</v>
      </c>
      <c r="E127" s="4">
        <f>+'[1]CORREGIDO EDAD SEX'!I59</f>
        <v>90</v>
      </c>
      <c r="F127" s="4">
        <f>+'[1]CORREGIDO EDAD SEX'!L59</f>
        <v>56</v>
      </c>
      <c r="G127" s="4">
        <f>+'[1]CORREGIDO EDAD SEX'!O59</f>
        <v>14</v>
      </c>
      <c r="H127" s="4">
        <f>+'[1]CORREGIDO EDAD SEX'!R59</f>
        <v>57</v>
      </c>
      <c r="I127" s="4">
        <f>+'[1]CORREGIDO EDAD SEX'!U59</f>
        <v>33</v>
      </c>
      <c r="J127" s="4">
        <f>+'[1]CORREGIDO EDAD SEX'!X59</f>
        <v>246</v>
      </c>
      <c r="K127" s="4">
        <f>+'[1]CORREGIDO EDAD SEX'!AA59</f>
        <v>429</v>
      </c>
      <c r="L127" s="4">
        <f>+'[1]CORREGIDO EDAD SEX'!AD59</f>
        <v>793</v>
      </c>
      <c r="M127" s="4">
        <f>+'[1]CORREGIDO EDAD SEX'!AG59</f>
        <v>1035</v>
      </c>
      <c r="N127" s="4">
        <f>+'[1]CORREGIDO EDAD SEX'!AJ59</f>
        <v>1130</v>
      </c>
      <c r="O127" s="4">
        <f>+'[1]CORREGIDO EDAD SEX'!AM59</f>
        <v>1174</v>
      </c>
      <c r="P127" s="4">
        <f>+'[1]CORREGIDO EDAD SEX'!AP59</f>
        <v>1108</v>
      </c>
      <c r="Q127" s="4">
        <f>+'[1]CORREGIDO EDAD SEX'!AS59</f>
        <v>835</v>
      </c>
      <c r="R127" s="4">
        <f>+'[1]CORREGIDO EDAD SEX'!AV59</f>
        <v>406</v>
      </c>
      <c r="S127" s="4">
        <f>+'[1]CORREGIDO EDAD SEX'!AY59</f>
        <v>218</v>
      </c>
      <c r="T127" s="4">
        <f>+'[1]CORREGIDO EDAD SEX'!BB59</f>
        <v>63</v>
      </c>
      <c r="U127" s="4">
        <f>+'[1]CORREGIDO EDAD SEX'!BE59</f>
        <v>16</v>
      </c>
      <c r="V127" s="4">
        <f>+'[1]CORREGIDO EDAD SEX'!BH59</f>
        <v>0</v>
      </c>
      <c r="W127" s="4">
        <f t="shared" si="18"/>
        <v>7747</v>
      </c>
    </row>
    <row r="128" spans="1:23" ht="11.25">
      <c r="A128" s="180"/>
      <c r="B128" s="165"/>
      <c r="C128" s="48" t="s">
        <v>212</v>
      </c>
      <c r="D128" s="4">
        <f>+'[1]CORREGIDO EDAD SEX'!F60</f>
        <v>1</v>
      </c>
      <c r="E128" s="4">
        <f>+'[1]CORREGIDO EDAD SEX'!I60</f>
        <v>0</v>
      </c>
      <c r="F128" s="4">
        <f>+'[1]CORREGIDO EDAD SEX'!L60</f>
        <v>17</v>
      </c>
      <c r="G128" s="4">
        <f>+'[1]CORREGIDO EDAD SEX'!O60</f>
        <v>41</v>
      </c>
      <c r="H128" s="4">
        <f>+'[1]CORREGIDO EDAD SEX'!R60</f>
        <v>61</v>
      </c>
      <c r="I128" s="4">
        <f>+'[1]CORREGIDO EDAD SEX'!U60</f>
        <v>25</v>
      </c>
      <c r="J128" s="4">
        <f>+'[1]CORREGIDO EDAD SEX'!X60</f>
        <v>27</v>
      </c>
      <c r="K128" s="4">
        <f>+'[1]CORREGIDO EDAD SEX'!AA60</f>
        <v>3</v>
      </c>
      <c r="L128" s="4">
        <f>+'[1]CORREGIDO EDAD SEX'!AD60</f>
        <v>3</v>
      </c>
      <c r="M128" s="4">
        <f>+'[1]CORREGIDO EDAD SEX'!AG60</f>
        <v>27</v>
      </c>
      <c r="N128" s="4">
        <f>+'[1]CORREGIDO EDAD SEX'!AJ60</f>
        <v>37</v>
      </c>
      <c r="O128" s="4">
        <f>+'[1]CORREGIDO EDAD SEX'!AM60</f>
        <v>59</v>
      </c>
      <c r="P128" s="4">
        <f>+'[1]CORREGIDO EDAD SEX'!AP60</f>
        <v>19</v>
      </c>
      <c r="Q128" s="4">
        <f>+'[1]CORREGIDO EDAD SEX'!AS60</f>
        <v>43</v>
      </c>
      <c r="R128" s="4">
        <f>+'[1]CORREGIDO EDAD SEX'!AV60</f>
        <v>5</v>
      </c>
      <c r="S128" s="4">
        <f>+'[1]CORREGIDO EDAD SEX'!AY60</f>
        <v>0</v>
      </c>
      <c r="T128" s="4">
        <f>+'[1]CORREGIDO EDAD SEX'!BB60</f>
        <v>0</v>
      </c>
      <c r="U128" s="4">
        <f>+'[1]CORREGIDO EDAD SEX'!BE60</f>
        <v>0</v>
      </c>
      <c r="V128" s="4">
        <f>+'[1]CORREGIDO EDAD SEX'!BH60</f>
        <v>0</v>
      </c>
      <c r="W128" s="4">
        <f t="shared" si="18"/>
        <v>368</v>
      </c>
    </row>
    <row r="129" spans="1:23" ht="11.25">
      <c r="A129" s="180"/>
      <c r="B129" s="166"/>
      <c r="C129" s="120" t="s">
        <v>17</v>
      </c>
      <c r="D129" s="117">
        <f aca="true" t="shared" si="19" ref="D129:W129">SUM(D123:D128)</f>
        <v>62375</v>
      </c>
      <c r="E129" s="117">
        <f t="shared" si="19"/>
        <v>76905</v>
      </c>
      <c r="F129" s="117">
        <f t="shared" si="19"/>
        <v>84167</v>
      </c>
      <c r="G129" s="117">
        <f t="shared" si="19"/>
        <v>97854</v>
      </c>
      <c r="H129" s="117">
        <f t="shared" si="19"/>
        <v>81291</v>
      </c>
      <c r="I129" s="117">
        <f t="shared" si="19"/>
        <v>101999</v>
      </c>
      <c r="J129" s="117">
        <f t="shared" si="19"/>
        <v>131397</v>
      </c>
      <c r="K129" s="117">
        <f t="shared" si="19"/>
        <v>137805</v>
      </c>
      <c r="L129" s="117">
        <f t="shared" si="19"/>
        <v>151169</v>
      </c>
      <c r="M129" s="117">
        <f t="shared" si="19"/>
        <v>173899</v>
      </c>
      <c r="N129" s="117">
        <f t="shared" si="19"/>
        <v>202899</v>
      </c>
      <c r="O129" s="117">
        <f t="shared" si="19"/>
        <v>214300</v>
      </c>
      <c r="P129" s="117">
        <f t="shared" si="19"/>
        <v>197722</v>
      </c>
      <c r="Q129" s="117">
        <f t="shared" si="19"/>
        <v>115583</v>
      </c>
      <c r="R129" s="117">
        <f t="shared" si="19"/>
        <v>63121</v>
      </c>
      <c r="S129" s="117">
        <f t="shared" si="19"/>
        <v>39070</v>
      </c>
      <c r="T129" s="117">
        <f t="shared" si="19"/>
        <v>18147</v>
      </c>
      <c r="U129" s="117">
        <f t="shared" si="19"/>
        <v>11322</v>
      </c>
      <c r="V129" s="117">
        <f t="shared" si="19"/>
        <v>0</v>
      </c>
      <c r="W129" s="117">
        <f t="shared" si="19"/>
        <v>1961025</v>
      </c>
    </row>
    <row r="130" spans="1:23" ht="11.25">
      <c r="A130" s="180"/>
      <c r="B130" s="171" t="s">
        <v>19</v>
      </c>
      <c r="C130" s="171"/>
      <c r="D130" s="4">
        <f>+'[1]CORREGIDO EDAD SEX'!F64</f>
        <v>88024</v>
      </c>
      <c r="E130" s="4">
        <f>+'[1]CORREGIDO EDAD SEX'!I64</f>
        <v>48263</v>
      </c>
      <c r="F130" s="4">
        <f>+'[1]CORREGIDO EDAD SEX'!L64</f>
        <v>45769</v>
      </c>
      <c r="G130" s="4">
        <f>+'[1]CORREGIDO EDAD SEX'!O64</f>
        <v>68320</v>
      </c>
      <c r="H130" s="4">
        <f>+'[1]CORREGIDO EDAD SEX'!R64</f>
        <v>69802</v>
      </c>
      <c r="I130" s="4">
        <f>+'[1]CORREGIDO EDAD SEX'!U64</f>
        <v>83578</v>
      </c>
      <c r="J130" s="4">
        <f>+'[1]CORREGIDO EDAD SEX'!X64</f>
        <v>105403</v>
      </c>
      <c r="K130" s="4">
        <f>+'[1]CORREGIDO EDAD SEX'!AA64</f>
        <v>95816</v>
      </c>
      <c r="L130" s="4">
        <f>+'[1]CORREGIDO EDAD SEX'!AD64</f>
        <v>98255</v>
      </c>
      <c r="M130" s="4">
        <f>+'[1]CORREGIDO EDAD SEX'!AG64</f>
        <v>104933</v>
      </c>
      <c r="N130" s="4">
        <f>+'[1]CORREGIDO EDAD SEX'!AJ64</f>
        <v>107359</v>
      </c>
      <c r="O130" s="4">
        <f>+'[1]CORREGIDO EDAD SEX'!AM64</f>
        <v>95435</v>
      </c>
      <c r="P130" s="4">
        <f>+'[1]CORREGIDO EDAD SEX'!AP64</f>
        <v>63921</v>
      </c>
      <c r="Q130" s="4">
        <f>+'[1]CORREGIDO EDAD SEX'!AS64</f>
        <v>41905</v>
      </c>
      <c r="R130" s="4">
        <f>+'[1]CORREGIDO EDAD SEX'!AV64</f>
        <v>24593</v>
      </c>
      <c r="S130" s="4">
        <f>+'[1]CORREGIDO EDAD SEX'!AY64</f>
        <v>21789</v>
      </c>
      <c r="T130" s="4">
        <f>+'[1]CORREGIDO EDAD SEX'!BB64</f>
        <v>15320</v>
      </c>
      <c r="U130" s="4">
        <f>+'[1]CORREGIDO EDAD SEX'!BE64</f>
        <v>12954</v>
      </c>
      <c r="V130" s="4">
        <f>+'[1]CORREGIDO EDAD SEX'!BH64</f>
        <v>0</v>
      </c>
      <c r="W130" s="4">
        <f t="shared" si="18"/>
        <v>1191439</v>
      </c>
    </row>
    <row r="131" spans="1:23" ht="12" thickBot="1">
      <c r="A131" s="181"/>
      <c r="B131" s="139"/>
      <c r="C131" s="121" t="s">
        <v>122</v>
      </c>
      <c r="D131" s="117">
        <f>+D130+D129+D122+D113+D96+D78+D74</f>
        <v>1659548</v>
      </c>
      <c r="E131" s="117">
        <f aca="true" t="shared" si="20" ref="E131:T131">+E130+E129+E122+E113+E96+E78+E74</f>
        <v>1052466</v>
      </c>
      <c r="F131" s="117">
        <f t="shared" si="20"/>
        <v>1013234</v>
      </c>
      <c r="G131" s="117">
        <f t="shared" si="20"/>
        <v>1390941</v>
      </c>
      <c r="H131" s="117">
        <f t="shared" si="20"/>
        <v>1468109</v>
      </c>
      <c r="I131" s="117">
        <f t="shared" si="20"/>
        <v>2108679</v>
      </c>
      <c r="J131" s="117">
        <f t="shared" si="20"/>
        <v>2714232</v>
      </c>
      <c r="K131" s="117">
        <f t="shared" si="20"/>
        <v>2511348</v>
      </c>
      <c r="L131" s="117">
        <f t="shared" si="20"/>
        <v>2343159</v>
      </c>
      <c r="M131" s="117">
        <f t="shared" si="20"/>
        <v>2427235</v>
      </c>
      <c r="N131" s="117">
        <f t="shared" si="20"/>
        <v>2393086</v>
      </c>
      <c r="O131" s="117">
        <f t="shared" si="20"/>
        <v>2004276</v>
      </c>
      <c r="P131" s="117">
        <f t="shared" si="20"/>
        <v>1529986</v>
      </c>
      <c r="Q131" s="117">
        <f t="shared" si="20"/>
        <v>918586</v>
      </c>
      <c r="R131" s="117">
        <f t="shared" si="20"/>
        <v>576800</v>
      </c>
      <c r="S131" s="117">
        <f t="shared" si="20"/>
        <v>426211</v>
      </c>
      <c r="T131" s="117">
        <f t="shared" si="20"/>
        <v>248610</v>
      </c>
      <c r="U131" s="117">
        <f>+U130+U129+U122+U113+U96+U78+U74</f>
        <v>186932</v>
      </c>
      <c r="V131" s="117">
        <f>+V130+V129+V122+V113+V96+V78+V74</f>
        <v>150</v>
      </c>
      <c r="W131" s="117">
        <f>+W130+W129+W122+W96+W78+W74+W113</f>
        <v>26973588</v>
      </c>
    </row>
    <row r="132" spans="1:23" ht="11.25">
      <c r="A132" s="49" t="str">
        <f>+'[1]Tasas_por_cotizante'!A46</f>
        <v>Fuente: Superintendencia de Isapres, Archivo Maestro de Prestaciones.</v>
      </c>
      <c r="B132" s="47"/>
      <c r="C132" s="4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1.25">
      <c r="A133" s="49" t="str">
        <f>+'[1]Prestaciones_por_tipo'!A70</f>
        <v>Cifras monetarias en pesos nominales del período.</v>
      </c>
      <c r="B133" s="47"/>
      <c r="C133" s="4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1.25">
      <c r="A134" s="48" t="s">
        <v>150</v>
      </c>
      <c r="B134" s="47"/>
      <c r="C134" s="4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1.25">
      <c r="A135" s="56" t="s">
        <v>153</v>
      </c>
    </row>
  </sheetData>
  <mergeCells count="34">
    <mergeCell ref="D69:U69"/>
    <mergeCell ref="V69:V70"/>
    <mergeCell ref="W69:W70"/>
    <mergeCell ref="A1:W1"/>
    <mergeCell ref="A65:W65"/>
    <mergeCell ref="A66:W66"/>
    <mergeCell ref="A67:W67"/>
    <mergeCell ref="B7:B10"/>
    <mergeCell ref="B5:B6"/>
    <mergeCell ref="A2:W2"/>
    <mergeCell ref="B130:C130"/>
    <mergeCell ref="B45:B53"/>
    <mergeCell ref="C5:C6"/>
    <mergeCell ref="B11:B14"/>
    <mergeCell ref="B15:B30"/>
    <mergeCell ref="B114:B122"/>
    <mergeCell ref="B31:B44"/>
    <mergeCell ref="B75:B78"/>
    <mergeCell ref="C69:C70"/>
    <mergeCell ref="A3:W3"/>
    <mergeCell ref="W5:W6"/>
    <mergeCell ref="V5:V6"/>
    <mergeCell ref="D5:U5"/>
    <mergeCell ref="A5:A6"/>
    <mergeCell ref="A7:A62"/>
    <mergeCell ref="A71:A131"/>
    <mergeCell ref="B71:B74"/>
    <mergeCell ref="B79:B96"/>
    <mergeCell ref="A69:A70"/>
    <mergeCell ref="B69:B70"/>
    <mergeCell ref="B123:B129"/>
    <mergeCell ref="B54:B60"/>
    <mergeCell ref="B61:C61"/>
    <mergeCell ref="B97:B11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showGridLines="0" zoomScale="75" zoomScaleNormal="75" workbookViewId="0" topLeftCell="A106">
      <selection activeCell="J87" sqref="J87"/>
    </sheetView>
  </sheetViews>
  <sheetFormatPr defaultColWidth="11.19921875" defaultRowHeight="15"/>
  <cols>
    <col min="1" max="1" width="11.59765625" style="2" customWidth="1"/>
    <col min="2" max="2" width="11.59765625" style="3" customWidth="1"/>
    <col min="3" max="3" width="11.59765625" style="2" customWidth="1"/>
    <col min="4" max="4" width="4.8984375" style="1" bestFit="1" customWidth="1"/>
    <col min="5" max="5" width="5" style="1" bestFit="1" customWidth="1"/>
    <col min="6" max="7" width="4.69921875" style="1" bestFit="1" customWidth="1"/>
    <col min="8" max="8" width="5" style="1" bestFit="1" customWidth="1"/>
    <col min="9" max="9" width="4.69921875" style="2" bestFit="1" customWidth="1"/>
    <col min="10" max="10" width="5" style="2" bestFit="1" customWidth="1"/>
    <col min="11" max="11" width="4.8984375" style="2" bestFit="1" customWidth="1"/>
    <col min="12" max="12" width="4.69921875" style="2" bestFit="1" customWidth="1"/>
    <col min="13" max="13" width="5" style="2" bestFit="1" customWidth="1"/>
    <col min="14" max="14" width="4.8984375" style="2" bestFit="1" customWidth="1"/>
    <col min="15" max="15" width="5" style="2" bestFit="1" customWidth="1"/>
    <col min="16" max="16" width="4.8984375" style="2" bestFit="1" customWidth="1"/>
    <col min="17" max="17" width="4.69921875" style="2" bestFit="1" customWidth="1"/>
    <col min="18" max="18" width="4.59765625" style="2" bestFit="1" customWidth="1"/>
    <col min="19" max="19" width="4.69921875" style="2" bestFit="1" customWidth="1"/>
    <col min="20" max="20" width="4.3984375" style="2" bestFit="1" customWidth="1"/>
    <col min="21" max="21" width="4.19921875" style="2" bestFit="1" customWidth="1"/>
    <col min="22" max="22" width="5.796875" style="2" bestFit="1" customWidth="1"/>
    <col min="23" max="23" width="5.3984375" style="2" bestFit="1" customWidth="1"/>
    <col min="24" max="16384" width="11.59765625" style="2" customWidth="1"/>
  </cols>
  <sheetData>
    <row r="1" spans="1:23" ht="11.25">
      <c r="A1" s="148" t="s">
        <v>178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ht="11.25">
      <c r="A2" s="174" t="s">
        <v>148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1.25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ht="12" thickBot="1">
      <c r="B4" s="51">
        <v>1000000</v>
      </c>
    </row>
    <row r="5" spans="1:23" ht="11.25">
      <c r="A5" s="162" t="s">
        <v>15</v>
      </c>
      <c r="B5" s="162" t="s">
        <v>95</v>
      </c>
      <c r="C5" s="162" t="s">
        <v>96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62" t="s">
        <v>194</v>
      </c>
      <c r="W5" s="162" t="s">
        <v>0</v>
      </c>
    </row>
    <row r="6" spans="1:23" ht="11.25">
      <c r="A6" s="184"/>
      <c r="B6" s="184"/>
      <c r="C6" s="184"/>
      <c r="D6" s="70" t="s">
        <v>88</v>
      </c>
      <c r="E6" s="70" t="s">
        <v>89</v>
      </c>
      <c r="F6" s="70" t="s">
        <v>90</v>
      </c>
      <c r="G6" s="70" t="s">
        <v>14</v>
      </c>
      <c r="H6" s="70" t="s">
        <v>3</v>
      </c>
      <c r="I6" s="70" t="s">
        <v>4</v>
      </c>
      <c r="J6" s="70" t="s">
        <v>5</v>
      </c>
      <c r="K6" s="70" t="s">
        <v>6</v>
      </c>
      <c r="L6" s="70" t="s">
        <v>7</v>
      </c>
      <c r="M6" s="70" t="s">
        <v>8</v>
      </c>
      <c r="N6" s="70" t="s">
        <v>9</v>
      </c>
      <c r="O6" s="70" t="s">
        <v>10</v>
      </c>
      <c r="P6" s="70" t="s">
        <v>11</v>
      </c>
      <c r="Q6" s="70" t="s">
        <v>116</v>
      </c>
      <c r="R6" s="70" t="s">
        <v>117</v>
      </c>
      <c r="S6" s="70" t="s">
        <v>118</v>
      </c>
      <c r="T6" s="70" t="s">
        <v>119</v>
      </c>
      <c r="U6" s="70" t="s">
        <v>120</v>
      </c>
      <c r="V6" s="184"/>
      <c r="W6" s="184"/>
    </row>
    <row r="7" spans="1:23" ht="11.25">
      <c r="A7" s="163"/>
      <c r="B7" s="163"/>
      <c r="C7" s="163"/>
      <c r="D7" s="187" t="s">
        <v>123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</row>
    <row r="8" spans="1:23" ht="11.25">
      <c r="A8" s="179" t="s">
        <v>2</v>
      </c>
      <c r="B8" s="164" t="s">
        <v>33</v>
      </c>
      <c r="C8" s="48" t="s">
        <v>37</v>
      </c>
      <c r="D8" s="128">
        <f>+'[1]CORREGIDO EDAD SEX'!G66</f>
        <v>11216074610</v>
      </c>
      <c r="E8" s="128">
        <f>+'[1]CORREGIDO EDAD SEX'!J66</f>
        <v>6693346273</v>
      </c>
      <c r="F8" s="128">
        <f>+'[1]CORREGIDO EDAD SEX'!M66</f>
        <v>4702952348</v>
      </c>
      <c r="G8" s="128">
        <f>+'[1]CORREGIDO EDAD SEX'!P66</f>
        <v>3885662194</v>
      </c>
      <c r="H8" s="128">
        <f>+'[1]CORREGIDO EDAD SEX'!S66</f>
        <v>3179398709</v>
      </c>
      <c r="I8" s="133">
        <f>+'[1]CORREGIDO EDAD SEX'!V66</f>
        <v>4022831682</v>
      </c>
      <c r="J8" s="133">
        <f>+'[1]CORREGIDO EDAD SEX'!Y66</f>
        <v>5134578957</v>
      </c>
      <c r="K8" s="133">
        <f>+'[1]CORREGIDO EDAD SEX'!AB66</f>
        <v>5415007879</v>
      </c>
      <c r="L8" s="133">
        <f>+'[1]CORREGIDO EDAD SEX'!AE66</f>
        <v>5226825408</v>
      </c>
      <c r="M8" s="133">
        <f>+'[1]CORREGIDO EDAD SEX'!AH66</f>
        <v>4931458369</v>
      </c>
      <c r="N8" s="133">
        <f>+'[1]CORREGIDO EDAD SEX'!AK66</f>
        <v>4248248095</v>
      </c>
      <c r="O8" s="133">
        <f>+'[1]CORREGIDO EDAD SEX'!AN66</f>
        <v>3700854045</v>
      </c>
      <c r="P8" s="133">
        <f>+'[1]CORREGIDO EDAD SEX'!AQ66</f>
        <v>2982022740</v>
      </c>
      <c r="Q8" s="133">
        <f>+'[1]CORREGIDO EDAD SEX'!AT66</f>
        <v>1942907395</v>
      </c>
      <c r="R8" s="133">
        <f>+'[1]CORREGIDO EDAD SEX'!AW66</f>
        <v>1221483771</v>
      </c>
      <c r="S8" s="133">
        <f>+'[1]CORREGIDO EDAD SEX'!AZ66</f>
        <v>979419546</v>
      </c>
      <c r="T8" s="133">
        <f>+'[1]CORREGIDO EDAD SEX'!BC66</f>
        <v>507201959</v>
      </c>
      <c r="U8" s="133">
        <f>+'[1]CORREGIDO EDAD SEX'!BF66</f>
        <v>253443572</v>
      </c>
      <c r="V8" s="133">
        <f>+'[1]CORREGIDO EDAD SEX'!BI66</f>
        <v>0</v>
      </c>
      <c r="W8" s="133">
        <f>SUM(D8:V8)</f>
        <v>70243717552</v>
      </c>
    </row>
    <row r="9" spans="1:23" ht="11.25" customHeight="1">
      <c r="A9" s="180"/>
      <c r="B9" s="172"/>
      <c r="C9" s="48" t="s">
        <v>38</v>
      </c>
      <c r="D9" s="128">
        <f>+'[1]CORREGIDO EDAD SEX'!G67</f>
        <v>129765405</v>
      </c>
      <c r="E9" s="128">
        <f>+'[1]CORREGIDO EDAD SEX'!J67</f>
        <v>90866571</v>
      </c>
      <c r="F9" s="128">
        <f>+'[1]CORREGIDO EDAD SEX'!M67</f>
        <v>65811127</v>
      </c>
      <c r="G9" s="128">
        <f>+'[1]CORREGIDO EDAD SEX'!P67</f>
        <v>48993834</v>
      </c>
      <c r="H9" s="128">
        <f>+'[1]CORREGIDO EDAD SEX'!S67</f>
        <v>36182733</v>
      </c>
      <c r="I9" s="133">
        <f>+'[1]CORREGIDO EDAD SEX'!V67</f>
        <v>52314787</v>
      </c>
      <c r="J9" s="133">
        <f>+'[1]CORREGIDO EDAD SEX'!Y67</f>
        <v>99239568</v>
      </c>
      <c r="K9" s="133">
        <f>+'[1]CORREGIDO EDAD SEX'!AB67</f>
        <v>125979711</v>
      </c>
      <c r="L9" s="133">
        <f>+'[1]CORREGIDO EDAD SEX'!AE67</f>
        <v>124693247</v>
      </c>
      <c r="M9" s="133">
        <f>+'[1]CORREGIDO EDAD SEX'!AH67</f>
        <v>108062339</v>
      </c>
      <c r="N9" s="133">
        <f>+'[1]CORREGIDO EDAD SEX'!AK67</f>
        <v>86325444</v>
      </c>
      <c r="O9" s="133">
        <f>+'[1]CORREGIDO EDAD SEX'!AN67</f>
        <v>73965913</v>
      </c>
      <c r="P9" s="133">
        <f>+'[1]CORREGIDO EDAD SEX'!AQ67</f>
        <v>57899639</v>
      </c>
      <c r="Q9" s="133">
        <f>+'[1]CORREGIDO EDAD SEX'!AT67</f>
        <v>35046630</v>
      </c>
      <c r="R9" s="133">
        <f>+'[1]CORREGIDO EDAD SEX'!AW67</f>
        <v>26182164</v>
      </c>
      <c r="S9" s="133">
        <f>+'[1]CORREGIDO EDAD SEX'!AZ67</f>
        <v>28087716</v>
      </c>
      <c r="T9" s="133">
        <f>+'[1]CORREGIDO EDAD SEX'!BC67</f>
        <v>35885806</v>
      </c>
      <c r="U9" s="133">
        <f>+'[1]CORREGIDO EDAD SEX'!BF67</f>
        <v>45059635</v>
      </c>
      <c r="V9" s="133">
        <f>+'[1]CORREGIDO EDAD SEX'!BI67</f>
        <v>0</v>
      </c>
      <c r="W9" s="133">
        <f>SUM(D9:V9)</f>
        <v>1270362269</v>
      </c>
    </row>
    <row r="10" spans="1:23" ht="11.25" customHeight="1">
      <c r="A10" s="180"/>
      <c r="B10" s="172"/>
      <c r="C10" s="48" t="s">
        <v>39</v>
      </c>
      <c r="D10" s="128">
        <f>+'[1]CORREGIDO EDAD SEX'!G68</f>
        <v>1697845141</v>
      </c>
      <c r="E10" s="128">
        <f>+'[1]CORREGIDO EDAD SEX'!J68</f>
        <v>233099071</v>
      </c>
      <c r="F10" s="128">
        <f>+'[1]CORREGIDO EDAD SEX'!M68</f>
        <v>153336389</v>
      </c>
      <c r="G10" s="128">
        <f>+'[1]CORREGIDO EDAD SEX'!P68</f>
        <v>187385228</v>
      </c>
      <c r="H10" s="128">
        <f>+'[1]CORREGIDO EDAD SEX'!S68</f>
        <v>193825387</v>
      </c>
      <c r="I10" s="133">
        <f>+'[1]CORREGIDO EDAD SEX'!V68</f>
        <v>219740255</v>
      </c>
      <c r="J10" s="133">
        <f>+'[1]CORREGIDO EDAD SEX'!Y68</f>
        <v>298537263</v>
      </c>
      <c r="K10" s="133">
        <f>+'[1]CORREGIDO EDAD SEX'!AB68</f>
        <v>338442347</v>
      </c>
      <c r="L10" s="133">
        <f>+'[1]CORREGIDO EDAD SEX'!AE68</f>
        <v>379247657</v>
      </c>
      <c r="M10" s="133">
        <f>+'[1]CORREGIDO EDAD SEX'!AH68</f>
        <v>419911602</v>
      </c>
      <c r="N10" s="133">
        <f>+'[1]CORREGIDO EDAD SEX'!AK68</f>
        <v>421484834</v>
      </c>
      <c r="O10" s="133">
        <f>+'[1]CORREGIDO EDAD SEX'!AN68</f>
        <v>533430885</v>
      </c>
      <c r="P10" s="133">
        <f>+'[1]CORREGIDO EDAD SEX'!AQ68</f>
        <v>542700470</v>
      </c>
      <c r="Q10" s="133">
        <f>+'[1]CORREGIDO EDAD SEX'!AT68</f>
        <v>489889685</v>
      </c>
      <c r="R10" s="133">
        <f>+'[1]CORREGIDO EDAD SEX'!AW68</f>
        <v>357860235</v>
      </c>
      <c r="S10" s="133">
        <f>+'[1]CORREGIDO EDAD SEX'!AZ68</f>
        <v>366653059</v>
      </c>
      <c r="T10" s="133">
        <f>+'[1]CORREGIDO EDAD SEX'!BC68</f>
        <v>213170155</v>
      </c>
      <c r="U10" s="133">
        <f>+'[1]CORREGIDO EDAD SEX'!BF68</f>
        <v>172768373</v>
      </c>
      <c r="V10" s="133">
        <f>+'[1]CORREGIDO EDAD SEX'!BI68</f>
        <v>0</v>
      </c>
      <c r="W10" s="133">
        <f>SUM(D10:V10)</f>
        <v>7219328036</v>
      </c>
    </row>
    <row r="11" spans="1:23" ht="11.25" customHeight="1">
      <c r="A11" s="180"/>
      <c r="B11" s="175"/>
      <c r="C11" s="120" t="s">
        <v>17</v>
      </c>
      <c r="D11" s="129">
        <f>SUM(D8:D10)</f>
        <v>13043685156</v>
      </c>
      <c r="E11" s="129">
        <f aca="true" t="shared" si="0" ref="E11:W11">SUM(E8:E10)</f>
        <v>7017311915</v>
      </c>
      <c r="F11" s="129">
        <f t="shared" si="0"/>
        <v>4922099864</v>
      </c>
      <c r="G11" s="129">
        <f t="shared" si="0"/>
        <v>4122041256</v>
      </c>
      <c r="H11" s="129">
        <f t="shared" si="0"/>
        <v>3409406829</v>
      </c>
      <c r="I11" s="129">
        <f t="shared" si="0"/>
        <v>4294886724</v>
      </c>
      <c r="J11" s="129">
        <f t="shared" si="0"/>
        <v>5532355788</v>
      </c>
      <c r="K11" s="129">
        <f t="shared" si="0"/>
        <v>5879429937</v>
      </c>
      <c r="L11" s="129">
        <f t="shared" si="0"/>
        <v>5730766312</v>
      </c>
      <c r="M11" s="129">
        <f t="shared" si="0"/>
        <v>5459432310</v>
      </c>
      <c r="N11" s="129">
        <f t="shared" si="0"/>
        <v>4756058373</v>
      </c>
      <c r="O11" s="129">
        <f t="shared" si="0"/>
        <v>4308250843</v>
      </c>
      <c r="P11" s="129">
        <f t="shared" si="0"/>
        <v>3582622849</v>
      </c>
      <c r="Q11" s="129">
        <f t="shared" si="0"/>
        <v>2467843710</v>
      </c>
      <c r="R11" s="129">
        <f t="shared" si="0"/>
        <v>1605526170</v>
      </c>
      <c r="S11" s="129">
        <f t="shared" si="0"/>
        <v>1374160321</v>
      </c>
      <c r="T11" s="129">
        <f t="shared" si="0"/>
        <v>756257920</v>
      </c>
      <c r="U11" s="129">
        <f t="shared" si="0"/>
        <v>471271580</v>
      </c>
      <c r="V11" s="129">
        <f t="shared" si="0"/>
        <v>0</v>
      </c>
      <c r="W11" s="129">
        <f t="shared" si="0"/>
        <v>78733407857</v>
      </c>
    </row>
    <row r="12" spans="1:23" ht="11.25">
      <c r="A12" s="180"/>
      <c r="B12" s="164" t="s">
        <v>34</v>
      </c>
      <c r="C12" s="48" t="s">
        <v>40</v>
      </c>
      <c r="D12" s="128">
        <f>+'[1]CORREGIDO EDAD SEX'!G70</f>
        <v>2155148051</v>
      </c>
      <c r="E12" s="128">
        <f>+'[1]CORREGIDO EDAD SEX'!J70</f>
        <v>1171359972</v>
      </c>
      <c r="F12" s="128">
        <f>+'[1]CORREGIDO EDAD SEX'!M70</f>
        <v>1014824528</v>
      </c>
      <c r="G12" s="128">
        <f>+'[1]CORREGIDO EDAD SEX'!P70</f>
        <v>1075669653</v>
      </c>
      <c r="H12" s="128">
        <f>+'[1]CORREGIDO EDAD SEX'!S70</f>
        <v>916701291</v>
      </c>
      <c r="I12" s="128">
        <f>+'[1]CORREGIDO EDAD SEX'!V70</f>
        <v>1103710211</v>
      </c>
      <c r="J12" s="128">
        <f>+'[1]CORREGIDO EDAD SEX'!Y70</f>
        <v>1414411601</v>
      </c>
      <c r="K12" s="128">
        <f>+'[1]CORREGIDO EDAD SEX'!AB70</f>
        <v>1584314628</v>
      </c>
      <c r="L12" s="128">
        <f>+'[1]CORREGIDO EDAD SEX'!AE70</f>
        <v>1859828036</v>
      </c>
      <c r="M12" s="128">
        <f>+'[1]CORREGIDO EDAD SEX'!AH70</f>
        <v>2056740822</v>
      </c>
      <c r="N12" s="128">
        <f>+'[1]CORREGIDO EDAD SEX'!AK70</f>
        <v>2062560817</v>
      </c>
      <c r="O12" s="128">
        <f>+'[1]CORREGIDO EDAD SEX'!AN70</f>
        <v>2068572228</v>
      </c>
      <c r="P12" s="128">
        <f>+'[1]CORREGIDO EDAD SEX'!AQ70</f>
        <v>1842872382</v>
      </c>
      <c r="Q12" s="128">
        <f>+'[1]CORREGIDO EDAD SEX'!AT70</f>
        <v>1266417406</v>
      </c>
      <c r="R12" s="128">
        <f>+'[1]CORREGIDO EDAD SEX'!AW70</f>
        <v>790145747</v>
      </c>
      <c r="S12" s="128">
        <f>+'[1]CORREGIDO EDAD SEX'!AZ70</f>
        <v>680431835</v>
      </c>
      <c r="T12" s="128">
        <f>+'[1]CORREGIDO EDAD SEX'!BC70</f>
        <v>393893992</v>
      </c>
      <c r="U12" s="128">
        <f>+'[1]CORREGIDO EDAD SEX'!BF70</f>
        <v>280981289</v>
      </c>
      <c r="V12" s="128">
        <f>+'[1]CORREGIDO EDAD SEX'!BI70</f>
        <v>0</v>
      </c>
      <c r="W12" s="128">
        <f>SUM(D12:V12)</f>
        <v>23738584489</v>
      </c>
    </row>
    <row r="13" spans="1:23" ht="11.25">
      <c r="A13" s="180"/>
      <c r="B13" s="165"/>
      <c r="C13" s="48" t="s">
        <v>41</v>
      </c>
      <c r="D13" s="128">
        <f>+'[1]CORREGIDO EDAD SEX'!G71</f>
        <v>2333541417</v>
      </c>
      <c r="E13" s="128">
        <f>+'[1]CORREGIDO EDAD SEX'!J71</f>
        <v>1644348316</v>
      </c>
      <c r="F13" s="128">
        <f>+'[1]CORREGIDO EDAD SEX'!M71</f>
        <v>1634947129</v>
      </c>
      <c r="G13" s="128">
        <f>+'[1]CORREGIDO EDAD SEX'!P71</f>
        <v>1781962299</v>
      </c>
      <c r="H13" s="128">
        <f>+'[1]CORREGIDO EDAD SEX'!S71</f>
        <v>1532313210</v>
      </c>
      <c r="I13" s="128">
        <f>+'[1]CORREGIDO EDAD SEX'!V71</f>
        <v>1976718526</v>
      </c>
      <c r="J13" s="128">
        <f>+'[1]CORREGIDO EDAD SEX'!Y71</f>
        <v>2462008196</v>
      </c>
      <c r="K13" s="128">
        <f>+'[1]CORREGIDO EDAD SEX'!AB71</f>
        <v>2663003008</v>
      </c>
      <c r="L13" s="128">
        <f>+'[1]CORREGIDO EDAD SEX'!AE71</f>
        <v>2731435652</v>
      </c>
      <c r="M13" s="128">
        <f>+'[1]CORREGIDO EDAD SEX'!AH71</f>
        <v>2712148203</v>
      </c>
      <c r="N13" s="128">
        <f>+'[1]CORREGIDO EDAD SEX'!AK71</f>
        <v>2557345475</v>
      </c>
      <c r="O13" s="128">
        <f>+'[1]CORREGIDO EDAD SEX'!AN71</f>
        <v>2402761160</v>
      </c>
      <c r="P13" s="128">
        <f>+'[1]CORREGIDO EDAD SEX'!AQ71</f>
        <v>2076825693</v>
      </c>
      <c r="Q13" s="128">
        <f>+'[1]CORREGIDO EDAD SEX'!AT71</f>
        <v>1418652551</v>
      </c>
      <c r="R13" s="128">
        <f>+'[1]CORREGIDO EDAD SEX'!AW71</f>
        <v>918785116</v>
      </c>
      <c r="S13" s="128">
        <f>+'[1]CORREGIDO EDAD SEX'!AZ71</f>
        <v>799480045</v>
      </c>
      <c r="T13" s="128">
        <f>+'[1]CORREGIDO EDAD SEX'!BC71</f>
        <v>430285707</v>
      </c>
      <c r="U13" s="128">
        <f>+'[1]CORREGIDO EDAD SEX'!BF71</f>
        <v>246359321</v>
      </c>
      <c r="V13" s="128">
        <f>+'[1]CORREGIDO EDAD SEX'!BI71</f>
        <v>0</v>
      </c>
      <c r="W13" s="128">
        <f>SUM(D13:V13)</f>
        <v>32322921024</v>
      </c>
    </row>
    <row r="14" spans="1:23" ht="11.25">
      <c r="A14" s="180"/>
      <c r="B14" s="165"/>
      <c r="C14" s="48" t="s">
        <v>42</v>
      </c>
      <c r="D14" s="128">
        <f>+'[1]CORREGIDO EDAD SEX'!G72</f>
        <v>50432877</v>
      </c>
      <c r="E14" s="128">
        <f>+'[1]CORREGIDO EDAD SEX'!J72</f>
        <v>73911605</v>
      </c>
      <c r="F14" s="128">
        <f>+'[1]CORREGIDO EDAD SEX'!M72</f>
        <v>88332586</v>
      </c>
      <c r="G14" s="128">
        <f>+'[1]CORREGIDO EDAD SEX'!P72</f>
        <v>114413318</v>
      </c>
      <c r="H14" s="128">
        <f>+'[1]CORREGIDO EDAD SEX'!S72</f>
        <v>109490134</v>
      </c>
      <c r="I14" s="128">
        <f>+'[1]CORREGIDO EDAD SEX'!V72</f>
        <v>142816233</v>
      </c>
      <c r="J14" s="128">
        <f>+'[1]CORREGIDO EDAD SEX'!Y72</f>
        <v>183797097</v>
      </c>
      <c r="K14" s="128">
        <f>+'[1]CORREGIDO EDAD SEX'!AB72</f>
        <v>206598383</v>
      </c>
      <c r="L14" s="128">
        <f>+'[1]CORREGIDO EDAD SEX'!AE72</f>
        <v>229365017</v>
      </c>
      <c r="M14" s="128">
        <f>+'[1]CORREGIDO EDAD SEX'!AH72</f>
        <v>264052054</v>
      </c>
      <c r="N14" s="128">
        <f>+'[1]CORREGIDO EDAD SEX'!AK72</f>
        <v>278956836</v>
      </c>
      <c r="O14" s="128">
        <f>+'[1]CORREGIDO EDAD SEX'!AN72</f>
        <v>305261776</v>
      </c>
      <c r="P14" s="128">
        <f>+'[1]CORREGIDO EDAD SEX'!AQ72</f>
        <v>291253852</v>
      </c>
      <c r="Q14" s="128">
        <f>+'[1]CORREGIDO EDAD SEX'!AT72</f>
        <v>209888334</v>
      </c>
      <c r="R14" s="128">
        <f>+'[1]CORREGIDO EDAD SEX'!AW72</f>
        <v>130336253</v>
      </c>
      <c r="S14" s="128">
        <f>+'[1]CORREGIDO EDAD SEX'!AZ72</f>
        <v>96019450</v>
      </c>
      <c r="T14" s="128">
        <f>+'[1]CORREGIDO EDAD SEX'!BC72</f>
        <v>41930995</v>
      </c>
      <c r="U14" s="128">
        <f>+'[1]CORREGIDO EDAD SEX'!BF72</f>
        <v>18590783</v>
      </c>
      <c r="V14" s="128">
        <f>+'[1]CORREGIDO EDAD SEX'!BI72</f>
        <v>0</v>
      </c>
      <c r="W14" s="128">
        <f>SUM(D14:V14)</f>
        <v>2835447583</v>
      </c>
    </row>
    <row r="15" spans="1:23" ht="11.25">
      <c r="A15" s="180"/>
      <c r="B15" s="166"/>
      <c r="C15" s="120" t="s">
        <v>17</v>
      </c>
      <c r="D15" s="129">
        <f>SUM(D12:D14)</f>
        <v>4539122345</v>
      </c>
      <c r="E15" s="129">
        <f aca="true" t="shared" si="1" ref="E15:W15">SUM(E12:E14)</f>
        <v>2889619893</v>
      </c>
      <c r="F15" s="129">
        <f t="shared" si="1"/>
        <v>2738104243</v>
      </c>
      <c r="G15" s="129">
        <f t="shared" si="1"/>
        <v>2972045270</v>
      </c>
      <c r="H15" s="129">
        <f t="shared" si="1"/>
        <v>2558504635</v>
      </c>
      <c r="I15" s="129">
        <f t="shared" si="1"/>
        <v>3223244970</v>
      </c>
      <c r="J15" s="129">
        <f t="shared" si="1"/>
        <v>4060216894</v>
      </c>
      <c r="K15" s="129">
        <f t="shared" si="1"/>
        <v>4453916019</v>
      </c>
      <c r="L15" s="129">
        <f t="shared" si="1"/>
        <v>4820628705</v>
      </c>
      <c r="M15" s="129">
        <f t="shared" si="1"/>
        <v>5032941079</v>
      </c>
      <c r="N15" s="129">
        <f t="shared" si="1"/>
        <v>4898863128</v>
      </c>
      <c r="O15" s="129">
        <f t="shared" si="1"/>
        <v>4776595164</v>
      </c>
      <c r="P15" s="129">
        <f t="shared" si="1"/>
        <v>4210951927</v>
      </c>
      <c r="Q15" s="129">
        <f t="shared" si="1"/>
        <v>2894958291</v>
      </c>
      <c r="R15" s="129">
        <f t="shared" si="1"/>
        <v>1839267116</v>
      </c>
      <c r="S15" s="129">
        <f t="shared" si="1"/>
        <v>1575931330</v>
      </c>
      <c r="T15" s="129">
        <f t="shared" si="1"/>
        <v>866110694</v>
      </c>
      <c r="U15" s="129">
        <f t="shared" si="1"/>
        <v>545931393</v>
      </c>
      <c r="V15" s="129">
        <f t="shared" si="1"/>
        <v>0</v>
      </c>
      <c r="W15" s="129">
        <f t="shared" si="1"/>
        <v>58896953096</v>
      </c>
    </row>
    <row r="16" spans="1:23" ht="11.25">
      <c r="A16" s="180"/>
      <c r="B16" s="164" t="s">
        <v>79</v>
      </c>
      <c r="C16" s="48" t="s">
        <v>43</v>
      </c>
      <c r="D16" s="128">
        <f>+'[1]CORREGIDO EDAD SEX'!G74</f>
        <v>60246747</v>
      </c>
      <c r="E16" s="128">
        <f>+'[1]CORREGIDO EDAD SEX'!J74</f>
        <v>33579754</v>
      </c>
      <c r="F16" s="128">
        <f>+'[1]CORREGIDO EDAD SEX'!M74</f>
        <v>44688935</v>
      </c>
      <c r="G16" s="128">
        <f>+'[1]CORREGIDO EDAD SEX'!P74</f>
        <v>52031277</v>
      </c>
      <c r="H16" s="128">
        <f>+'[1]CORREGIDO EDAD SEX'!S74</f>
        <v>48503776</v>
      </c>
      <c r="I16" s="128">
        <f>+'[1]CORREGIDO EDAD SEX'!V74</f>
        <v>48584765</v>
      </c>
      <c r="J16" s="128">
        <f>+'[1]CORREGIDO EDAD SEX'!Y74</f>
        <v>66568797</v>
      </c>
      <c r="K16" s="128">
        <f>+'[1]CORREGIDO EDAD SEX'!AB74</f>
        <v>101337681</v>
      </c>
      <c r="L16" s="128">
        <f>+'[1]CORREGIDO EDAD SEX'!AE74</f>
        <v>106780794</v>
      </c>
      <c r="M16" s="128">
        <f>+'[1]CORREGIDO EDAD SEX'!AH74</f>
        <v>156659850</v>
      </c>
      <c r="N16" s="128">
        <f>+'[1]CORREGIDO EDAD SEX'!AK74</f>
        <v>198838424</v>
      </c>
      <c r="O16" s="128">
        <f>+'[1]CORREGIDO EDAD SEX'!AN74</f>
        <v>218085317</v>
      </c>
      <c r="P16" s="128">
        <f>+'[1]CORREGIDO EDAD SEX'!AQ74</f>
        <v>265949551</v>
      </c>
      <c r="Q16" s="128">
        <f>+'[1]CORREGIDO EDAD SEX'!AT74</f>
        <v>245090948</v>
      </c>
      <c r="R16" s="128">
        <f>+'[1]CORREGIDO EDAD SEX'!AW74</f>
        <v>164852760</v>
      </c>
      <c r="S16" s="128">
        <f>+'[1]CORREGIDO EDAD SEX'!AZ74</f>
        <v>141709405</v>
      </c>
      <c r="T16" s="128">
        <f>+'[1]CORREGIDO EDAD SEX'!BC74</f>
        <v>57851410</v>
      </c>
      <c r="U16" s="128">
        <f>+'[1]CORREGIDO EDAD SEX'!BF74</f>
        <v>20834112</v>
      </c>
      <c r="V16" s="128">
        <f>+'[1]CORREGIDO EDAD SEX'!BI74</f>
        <v>0</v>
      </c>
      <c r="W16" s="128">
        <f aca="true" t="shared" si="2" ref="W16:W30">SUM(D16:V16)</f>
        <v>2032194303</v>
      </c>
    </row>
    <row r="17" spans="1:23" ht="11.25">
      <c r="A17" s="180"/>
      <c r="B17" s="165"/>
      <c r="C17" s="48" t="s">
        <v>44</v>
      </c>
      <c r="D17" s="128">
        <f>+'[1]CORREGIDO EDAD SEX'!G75</f>
        <v>892969447</v>
      </c>
      <c r="E17" s="128">
        <f>+'[1]CORREGIDO EDAD SEX'!J75</f>
        <v>399862390</v>
      </c>
      <c r="F17" s="128">
        <f>+'[1]CORREGIDO EDAD SEX'!M75</f>
        <v>300451593</v>
      </c>
      <c r="G17" s="128">
        <f>+'[1]CORREGIDO EDAD SEX'!P75</f>
        <v>436293218</v>
      </c>
      <c r="H17" s="128">
        <f>+'[1]CORREGIDO EDAD SEX'!S75</f>
        <v>424634756</v>
      </c>
      <c r="I17" s="128">
        <f>+'[1]CORREGIDO EDAD SEX'!V75</f>
        <v>630975851</v>
      </c>
      <c r="J17" s="128">
        <f>+'[1]CORREGIDO EDAD SEX'!Y75</f>
        <v>819776213</v>
      </c>
      <c r="K17" s="128">
        <f>+'[1]CORREGIDO EDAD SEX'!AB75</f>
        <v>913277414</v>
      </c>
      <c r="L17" s="128">
        <f>+'[1]CORREGIDO EDAD SEX'!AE75</f>
        <v>925889568</v>
      </c>
      <c r="M17" s="128">
        <f>+'[1]CORREGIDO EDAD SEX'!AH75</f>
        <v>888989089</v>
      </c>
      <c r="N17" s="128">
        <f>+'[1]CORREGIDO EDAD SEX'!AK75</f>
        <v>753951124</v>
      </c>
      <c r="O17" s="128">
        <f>+'[1]CORREGIDO EDAD SEX'!AN75</f>
        <v>692459866</v>
      </c>
      <c r="P17" s="128">
        <f>+'[1]CORREGIDO EDAD SEX'!AQ75</f>
        <v>559449973</v>
      </c>
      <c r="Q17" s="128">
        <f>+'[1]CORREGIDO EDAD SEX'!AT75</f>
        <v>390129409</v>
      </c>
      <c r="R17" s="128">
        <f>+'[1]CORREGIDO EDAD SEX'!AW75</f>
        <v>282294493</v>
      </c>
      <c r="S17" s="128">
        <f>+'[1]CORREGIDO EDAD SEX'!AZ75</f>
        <v>287466754</v>
      </c>
      <c r="T17" s="128">
        <f>+'[1]CORREGIDO EDAD SEX'!BC75</f>
        <v>236657064</v>
      </c>
      <c r="U17" s="128">
        <f>+'[1]CORREGIDO EDAD SEX'!BF75</f>
        <v>175181711</v>
      </c>
      <c r="V17" s="128">
        <f>+'[1]CORREGIDO EDAD SEX'!BI75</f>
        <v>0</v>
      </c>
      <c r="W17" s="128">
        <f t="shared" si="2"/>
        <v>10010709933</v>
      </c>
    </row>
    <row r="18" spans="1:23" ht="11.25">
      <c r="A18" s="180"/>
      <c r="B18" s="165"/>
      <c r="C18" s="48" t="s">
        <v>45</v>
      </c>
      <c r="D18" s="128">
        <f>+'[1]CORREGIDO EDAD SEX'!G76</f>
        <v>87501206</v>
      </c>
      <c r="E18" s="128">
        <f>+'[1]CORREGIDO EDAD SEX'!J76</f>
        <v>87759579</v>
      </c>
      <c r="F18" s="128">
        <f>+'[1]CORREGIDO EDAD SEX'!M76</f>
        <v>35368208</v>
      </c>
      <c r="G18" s="128">
        <f>+'[1]CORREGIDO EDAD SEX'!P76</f>
        <v>75705645</v>
      </c>
      <c r="H18" s="128">
        <f>+'[1]CORREGIDO EDAD SEX'!S76</f>
        <v>68082377</v>
      </c>
      <c r="I18" s="128">
        <f>+'[1]CORREGIDO EDAD SEX'!V76</f>
        <v>62956558</v>
      </c>
      <c r="J18" s="128">
        <f>+'[1]CORREGIDO EDAD SEX'!Y76</f>
        <v>50087872</v>
      </c>
      <c r="K18" s="128">
        <f>+'[1]CORREGIDO EDAD SEX'!AB76</f>
        <v>57860954</v>
      </c>
      <c r="L18" s="128">
        <f>+'[1]CORREGIDO EDAD SEX'!AE76</f>
        <v>68490437</v>
      </c>
      <c r="M18" s="128">
        <f>+'[1]CORREGIDO EDAD SEX'!AH76</f>
        <v>119174491</v>
      </c>
      <c r="N18" s="128">
        <f>+'[1]CORREGIDO EDAD SEX'!AK76</f>
        <v>87118596</v>
      </c>
      <c r="O18" s="128">
        <f>+'[1]CORREGIDO EDAD SEX'!AN76</f>
        <v>181308124</v>
      </c>
      <c r="P18" s="128">
        <f>+'[1]CORREGIDO EDAD SEX'!AQ76</f>
        <v>161440701</v>
      </c>
      <c r="Q18" s="128">
        <f>+'[1]CORREGIDO EDAD SEX'!AT76</f>
        <v>151632820</v>
      </c>
      <c r="R18" s="128">
        <f>+'[1]CORREGIDO EDAD SEX'!AW76</f>
        <v>92933061</v>
      </c>
      <c r="S18" s="128">
        <f>+'[1]CORREGIDO EDAD SEX'!AZ76</f>
        <v>97949597</v>
      </c>
      <c r="T18" s="128">
        <f>+'[1]CORREGIDO EDAD SEX'!BC76</f>
        <v>66755967</v>
      </c>
      <c r="U18" s="128">
        <f>+'[1]CORREGIDO EDAD SEX'!BF76</f>
        <v>60570674</v>
      </c>
      <c r="V18" s="128">
        <f>+'[1]CORREGIDO EDAD SEX'!BI76</f>
        <v>0</v>
      </c>
      <c r="W18" s="128">
        <f t="shared" si="2"/>
        <v>1612696867</v>
      </c>
    </row>
    <row r="19" spans="1:23" ht="11.25">
      <c r="A19" s="180"/>
      <c r="B19" s="165"/>
      <c r="C19" s="48" t="s">
        <v>46</v>
      </c>
      <c r="D19" s="128">
        <f>+'[1]CORREGIDO EDAD SEX'!G77</f>
        <v>37401887</v>
      </c>
      <c r="E19" s="128">
        <f>+'[1]CORREGIDO EDAD SEX'!J77</f>
        <v>252461645</v>
      </c>
      <c r="F19" s="128">
        <f>+'[1]CORREGIDO EDAD SEX'!M77</f>
        <v>380346378</v>
      </c>
      <c r="G19" s="128">
        <f>+'[1]CORREGIDO EDAD SEX'!P77</f>
        <v>502758600</v>
      </c>
      <c r="H19" s="128">
        <f>+'[1]CORREGIDO EDAD SEX'!S77</f>
        <v>489152127</v>
      </c>
      <c r="I19" s="128">
        <f>+'[1]CORREGIDO EDAD SEX'!V77</f>
        <v>544156449</v>
      </c>
      <c r="J19" s="128">
        <f>+'[1]CORREGIDO EDAD SEX'!Y77</f>
        <v>675511410</v>
      </c>
      <c r="K19" s="128">
        <f>+'[1]CORREGIDO EDAD SEX'!AB77</f>
        <v>843450610</v>
      </c>
      <c r="L19" s="128">
        <f>+'[1]CORREGIDO EDAD SEX'!AE77</f>
        <v>856711792</v>
      </c>
      <c r="M19" s="128">
        <f>+'[1]CORREGIDO EDAD SEX'!AH77</f>
        <v>853194621</v>
      </c>
      <c r="N19" s="128">
        <f>+'[1]CORREGIDO EDAD SEX'!AK77</f>
        <v>652873750</v>
      </c>
      <c r="O19" s="128">
        <f>+'[1]CORREGIDO EDAD SEX'!AN77</f>
        <v>492226756</v>
      </c>
      <c r="P19" s="128">
        <f>+'[1]CORREGIDO EDAD SEX'!AQ77</f>
        <v>276966653</v>
      </c>
      <c r="Q19" s="128">
        <f>+'[1]CORREGIDO EDAD SEX'!AT77</f>
        <v>137145399</v>
      </c>
      <c r="R19" s="128">
        <f>+'[1]CORREGIDO EDAD SEX'!AW77</f>
        <v>64214184</v>
      </c>
      <c r="S19" s="128">
        <f>+'[1]CORREGIDO EDAD SEX'!AZ77</f>
        <v>40131702</v>
      </c>
      <c r="T19" s="128">
        <f>+'[1]CORREGIDO EDAD SEX'!BC77</f>
        <v>15020396</v>
      </c>
      <c r="U19" s="128">
        <f>+'[1]CORREGIDO EDAD SEX'!BF77</f>
        <v>6969622</v>
      </c>
      <c r="V19" s="128">
        <f>+'[1]CORREGIDO EDAD SEX'!BI77</f>
        <v>0</v>
      </c>
      <c r="W19" s="128">
        <f t="shared" si="2"/>
        <v>7120693981</v>
      </c>
    </row>
    <row r="20" spans="1:23" ht="11.25">
      <c r="A20" s="180"/>
      <c r="B20" s="165"/>
      <c r="C20" s="48" t="s">
        <v>102</v>
      </c>
      <c r="D20" s="128">
        <f>+'[1]CORREGIDO EDAD SEX'!G78</f>
        <v>156656564</v>
      </c>
      <c r="E20" s="128">
        <f>+'[1]CORREGIDO EDAD SEX'!J78</f>
        <v>938501135</v>
      </c>
      <c r="F20" s="128">
        <f>+'[1]CORREGIDO EDAD SEX'!M78</f>
        <v>922342447</v>
      </c>
      <c r="G20" s="128">
        <f>+'[1]CORREGIDO EDAD SEX'!P78</f>
        <v>740287805</v>
      </c>
      <c r="H20" s="128">
        <f>+'[1]CORREGIDO EDAD SEX'!S78</f>
        <v>596207840</v>
      </c>
      <c r="I20" s="128">
        <f>+'[1]CORREGIDO EDAD SEX'!V78</f>
        <v>598571707</v>
      </c>
      <c r="J20" s="128">
        <f>+'[1]CORREGIDO EDAD SEX'!Y78</f>
        <v>838220627</v>
      </c>
      <c r="K20" s="128">
        <f>+'[1]CORREGIDO EDAD SEX'!AB78</f>
        <v>967583099</v>
      </c>
      <c r="L20" s="128">
        <f>+'[1]CORREGIDO EDAD SEX'!AE78</f>
        <v>904350887</v>
      </c>
      <c r="M20" s="128">
        <f>+'[1]CORREGIDO EDAD SEX'!AH78</f>
        <v>840785982</v>
      </c>
      <c r="N20" s="128">
        <f>+'[1]CORREGIDO EDAD SEX'!AK78</f>
        <v>579880870</v>
      </c>
      <c r="O20" s="128">
        <f>+'[1]CORREGIDO EDAD SEX'!AN78</f>
        <v>407763299</v>
      </c>
      <c r="P20" s="128">
        <f>+'[1]CORREGIDO EDAD SEX'!AQ78</f>
        <v>191872779</v>
      </c>
      <c r="Q20" s="128">
        <f>+'[1]CORREGIDO EDAD SEX'!AT78</f>
        <v>82160677</v>
      </c>
      <c r="R20" s="128">
        <f>+'[1]CORREGIDO EDAD SEX'!AW78</f>
        <v>25943297</v>
      </c>
      <c r="S20" s="128">
        <f>+'[1]CORREGIDO EDAD SEX'!AZ78</f>
        <v>11590660</v>
      </c>
      <c r="T20" s="128">
        <f>+'[1]CORREGIDO EDAD SEX'!BC78</f>
        <v>6535257</v>
      </c>
      <c r="U20" s="128">
        <f>+'[1]CORREGIDO EDAD SEX'!BF78</f>
        <v>1397652</v>
      </c>
      <c r="V20" s="128">
        <f>+'[1]CORREGIDO EDAD SEX'!BI78</f>
        <v>0</v>
      </c>
      <c r="W20" s="128">
        <f t="shared" si="2"/>
        <v>8810652584</v>
      </c>
    </row>
    <row r="21" spans="1:23" ht="11.25">
      <c r="A21" s="180"/>
      <c r="B21" s="165"/>
      <c r="C21" s="48" t="s">
        <v>103</v>
      </c>
      <c r="D21" s="128">
        <f>+'[1]CORREGIDO EDAD SEX'!G79</f>
        <v>1901075</v>
      </c>
      <c r="E21" s="128">
        <f>+'[1]CORREGIDO EDAD SEX'!J79</f>
        <v>33742685</v>
      </c>
      <c r="F21" s="128">
        <f>+'[1]CORREGIDO EDAD SEX'!M79</f>
        <v>34189544</v>
      </c>
      <c r="G21" s="128">
        <f>+'[1]CORREGIDO EDAD SEX'!P79</f>
        <v>32619369</v>
      </c>
      <c r="H21" s="128">
        <f>+'[1]CORREGIDO EDAD SEX'!S79</f>
        <v>16469783</v>
      </c>
      <c r="I21" s="128">
        <f>+'[1]CORREGIDO EDAD SEX'!V79</f>
        <v>11162846</v>
      </c>
      <c r="J21" s="128">
        <f>+'[1]CORREGIDO EDAD SEX'!Y79</f>
        <v>12102829</v>
      </c>
      <c r="K21" s="128">
        <f>+'[1]CORREGIDO EDAD SEX'!AB79</f>
        <v>12002080</v>
      </c>
      <c r="L21" s="128">
        <f>+'[1]CORREGIDO EDAD SEX'!AE79</f>
        <v>11346629</v>
      </c>
      <c r="M21" s="128">
        <f>+'[1]CORREGIDO EDAD SEX'!AH79</f>
        <v>13081925</v>
      </c>
      <c r="N21" s="128">
        <f>+'[1]CORREGIDO EDAD SEX'!AK79</f>
        <v>8547588</v>
      </c>
      <c r="O21" s="128">
        <f>+'[1]CORREGIDO EDAD SEX'!AN79</f>
        <v>7474297</v>
      </c>
      <c r="P21" s="128">
        <f>+'[1]CORREGIDO EDAD SEX'!AQ79</f>
        <v>3347623</v>
      </c>
      <c r="Q21" s="128">
        <f>+'[1]CORREGIDO EDAD SEX'!AT79</f>
        <v>1140891</v>
      </c>
      <c r="R21" s="128">
        <f>+'[1]CORREGIDO EDAD SEX'!AW79</f>
        <v>633120</v>
      </c>
      <c r="S21" s="128">
        <f>+'[1]CORREGIDO EDAD SEX'!AZ79</f>
        <v>537346</v>
      </c>
      <c r="T21" s="128">
        <f>+'[1]CORREGIDO EDAD SEX'!BC79</f>
        <v>134970</v>
      </c>
      <c r="U21" s="128">
        <f>+'[1]CORREGIDO EDAD SEX'!BF79</f>
        <v>235533</v>
      </c>
      <c r="V21" s="128">
        <f>+'[1]CORREGIDO EDAD SEX'!BI79</f>
        <v>0</v>
      </c>
      <c r="W21" s="128">
        <f t="shared" si="2"/>
        <v>200670133</v>
      </c>
    </row>
    <row r="22" spans="1:23" ht="11.25">
      <c r="A22" s="180"/>
      <c r="B22" s="165"/>
      <c r="C22" s="48" t="s">
        <v>47</v>
      </c>
      <c r="D22" s="128">
        <f>+'[1]CORREGIDO EDAD SEX'!G80</f>
        <v>130524</v>
      </c>
      <c r="E22" s="128">
        <f>+'[1]CORREGIDO EDAD SEX'!J80</f>
        <v>430431</v>
      </c>
      <c r="F22" s="128">
        <f>+'[1]CORREGIDO EDAD SEX'!M80</f>
        <v>638123</v>
      </c>
      <c r="G22" s="128">
        <f>+'[1]CORREGIDO EDAD SEX'!P80</f>
        <v>132059</v>
      </c>
      <c r="H22" s="128">
        <f>+'[1]CORREGIDO EDAD SEX'!S80</f>
        <v>92460</v>
      </c>
      <c r="I22" s="128">
        <f>+'[1]CORREGIDO EDAD SEX'!V80</f>
        <v>28800</v>
      </c>
      <c r="J22" s="128">
        <f>+'[1]CORREGIDO EDAD SEX'!Y80</f>
        <v>165364</v>
      </c>
      <c r="K22" s="128">
        <f>+'[1]CORREGIDO EDAD SEX'!AB80</f>
        <v>64444</v>
      </c>
      <c r="L22" s="128">
        <f>+'[1]CORREGIDO EDAD SEX'!AE80</f>
        <v>189211</v>
      </c>
      <c r="M22" s="128">
        <f>+'[1]CORREGIDO EDAD SEX'!AH80</f>
        <v>147570</v>
      </c>
      <c r="N22" s="128">
        <f>+'[1]CORREGIDO EDAD SEX'!AK80</f>
        <v>91265</v>
      </c>
      <c r="O22" s="128">
        <f>+'[1]CORREGIDO EDAD SEX'!AN80</f>
        <v>139263</v>
      </c>
      <c r="P22" s="128">
        <f>+'[1]CORREGIDO EDAD SEX'!AQ80</f>
        <v>163484</v>
      </c>
      <c r="Q22" s="128">
        <f>+'[1]CORREGIDO EDAD SEX'!AT80</f>
        <v>2327</v>
      </c>
      <c r="R22" s="128">
        <f>+'[1]CORREGIDO EDAD SEX'!AW80</f>
        <v>141716</v>
      </c>
      <c r="S22" s="128">
        <f>+'[1]CORREGIDO EDAD SEX'!AZ80</f>
        <v>252000</v>
      </c>
      <c r="T22" s="128">
        <f>+'[1]CORREGIDO EDAD SEX'!BC80</f>
        <v>3296</v>
      </c>
      <c r="U22" s="128">
        <f>+'[1]CORREGIDO EDAD SEX'!BF80</f>
        <v>0</v>
      </c>
      <c r="V22" s="128">
        <f>+'[1]CORREGIDO EDAD SEX'!BI80</f>
        <v>0</v>
      </c>
      <c r="W22" s="128">
        <f t="shared" si="2"/>
        <v>2812337</v>
      </c>
    </row>
    <row r="23" spans="1:23" ht="11.25">
      <c r="A23" s="180"/>
      <c r="B23" s="165"/>
      <c r="C23" s="48" t="s">
        <v>48</v>
      </c>
      <c r="D23" s="128">
        <f>+'[1]CORREGIDO EDAD SEX'!G81</f>
        <v>124330393</v>
      </c>
      <c r="E23" s="128">
        <f>+'[1]CORREGIDO EDAD SEX'!J81</f>
        <v>128449152</v>
      </c>
      <c r="F23" s="128">
        <f>+'[1]CORREGIDO EDAD SEX'!M81</f>
        <v>104230264</v>
      </c>
      <c r="G23" s="128">
        <f>+'[1]CORREGIDO EDAD SEX'!P81</f>
        <v>102223594</v>
      </c>
      <c r="H23" s="128">
        <f>+'[1]CORREGIDO EDAD SEX'!S81</f>
        <v>65405845</v>
      </c>
      <c r="I23" s="128">
        <f>+'[1]CORREGIDO EDAD SEX'!V81</f>
        <v>82849625</v>
      </c>
      <c r="J23" s="128">
        <f>+'[1]CORREGIDO EDAD SEX'!Y81</f>
        <v>122003994</v>
      </c>
      <c r="K23" s="128">
        <f>+'[1]CORREGIDO EDAD SEX'!AB81</f>
        <v>137373797</v>
      </c>
      <c r="L23" s="128">
        <f>+'[1]CORREGIDO EDAD SEX'!AE81</f>
        <v>151819534</v>
      </c>
      <c r="M23" s="128">
        <f>+'[1]CORREGIDO EDAD SEX'!AH81</f>
        <v>164181448</v>
      </c>
      <c r="N23" s="128">
        <f>+'[1]CORREGIDO EDAD SEX'!AK81</f>
        <v>162910889</v>
      </c>
      <c r="O23" s="128">
        <f>+'[1]CORREGIDO EDAD SEX'!AN81</f>
        <v>142657524</v>
      </c>
      <c r="P23" s="128">
        <f>+'[1]CORREGIDO EDAD SEX'!AQ81</f>
        <v>112203461</v>
      </c>
      <c r="Q23" s="128">
        <f>+'[1]CORREGIDO EDAD SEX'!AT81</f>
        <v>59104495</v>
      </c>
      <c r="R23" s="128">
        <f>+'[1]CORREGIDO EDAD SEX'!AW81</f>
        <v>39646669</v>
      </c>
      <c r="S23" s="128">
        <f>+'[1]CORREGIDO EDAD SEX'!AZ81</f>
        <v>32824993</v>
      </c>
      <c r="T23" s="128">
        <f>+'[1]CORREGIDO EDAD SEX'!BC81</f>
        <v>16302704</v>
      </c>
      <c r="U23" s="128">
        <f>+'[1]CORREGIDO EDAD SEX'!BF81</f>
        <v>8561621</v>
      </c>
      <c r="V23" s="128">
        <f>+'[1]CORREGIDO EDAD SEX'!BI81</f>
        <v>0</v>
      </c>
      <c r="W23" s="128">
        <f t="shared" si="2"/>
        <v>1757080002</v>
      </c>
    </row>
    <row r="24" spans="1:23" ht="11.25">
      <c r="A24" s="180"/>
      <c r="B24" s="165"/>
      <c r="C24" s="48" t="s">
        <v>49</v>
      </c>
      <c r="D24" s="128">
        <f>+'[1]CORREGIDO EDAD SEX'!G82</f>
        <v>32854468</v>
      </c>
      <c r="E24" s="128">
        <f>+'[1]CORREGIDO EDAD SEX'!J82</f>
        <v>64830100</v>
      </c>
      <c r="F24" s="128">
        <f>+'[1]CORREGIDO EDAD SEX'!M82</f>
        <v>48438396</v>
      </c>
      <c r="G24" s="128">
        <f>+'[1]CORREGIDO EDAD SEX'!P82</f>
        <v>68734675</v>
      </c>
      <c r="H24" s="128">
        <f>+'[1]CORREGIDO EDAD SEX'!S82</f>
        <v>111257241</v>
      </c>
      <c r="I24" s="128">
        <f>+'[1]CORREGIDO EDAD SEX'!V82</f>
        <v>147802054</v>
      </c>
      <c r="J24" s="128">
        <f>+'[1]CORREGIDO EDAD SEX'!Y82</f>
        <v>177468524</v>
      </c>
      <c r="K24" s="128">
        <f>+'[1]CORREGIDO EDAD SEX'!AB82</f>
        <v>161950882</v>
      </c>
      <c r="L24" s="128">
        <f>+'[1]CORREGIDO EDAD SEX'!AE82</f>
        <v>153685165</v>
      </c>
      <c r="M24" s="128">
        <f>+'[1]CORREGIDO EDAD SEX'!AH82</f>
        <v>176396144</v>
      </c>
      <c r="N24" s="128">
        <f>+'[1]CORREGIDO EDAD SEX'!AK82</f>
        <v>169177959</v>
      </c>
      <c r="O24" s="128">
        <f>+'[1]CORREGIDO EDAD SEX'!AN82</f>
        <v>158301149</v>
      </c>
      <c r="P24" s="128">
        <f>+'[1]CORREGIDO EDAD SEX'!AQ82</f>
        <v>135206249</v>
      </c>
      <c r="Q24" s="128">
        <f>+'[1]CORREGIDO EDAD SEX'!AT82</f>
        <v>93469408</v>
      </c>
      <c r="R24" s="128">
        <f>+'[1]CORREGIDO EDAD SEX'!AW82</f>
        <v>66067751</v>
      </c>
      <c r="S24" s="128">
        <f>+'[1]CORREGIDO EDAD SEX'!AZ82</f>
        <v>53168854</v>
      </c>
      <c r="T24" s="128">
        <f>+'[1]CORREGIDO EDAD SEX'!BC82</f>
        <v>22918041</v>
      </c>
      <c r="U24" s="128">
        <f>+'[1]CORREGIDO EDAD SEX'!BF82</f>
        <v>10399349</v>
      </c>
      <c r="V24" s="128">
        <f>+'[1]CORREGIDO EDAD SEX'!BI82</f>
        <v>0</v>
      </c>
      <c r="W24" s="128">
        <f t="shared" si="2"/>
        <v>1852126409</v>
      </c>
    </row>
    <row r="25" spans="1:23" ht="11.25">
      <c r="A25" s="180"/>
      <c r="B25" s="165"/>
      <c r="C25" s="48" t="s">
        <v>50</v>
      </c>
      <c r="D25" s="128">
        <f>+'[1]CORREGIDO EDAD SEX'!G83</f>
        <v>550193884</v>
      </c>
      <c r="E25" s="128">
        <f>+'[1]CORREGIDO EDAD SEX'!J83</f>
        <v>761926962</v>
      </c>
      <c r="F25" s="128">
        <f>+'[1]CORREGIDO EDAD SEX'!M83</f>
        <v>137963268</v>
      </c>
      <c r="G25" s="128">
        <f>+'[1]CORREGIDO EDAD SEX'!P83</f>
        <v>81393079</v>
      </c>
      <c r="H25" s="128">
        <f>+'[1]CORREGIDO EDAD SEX'!S83</f>
        <v>52223827</v>
      </c>
      <c r="I25" s="128">
        <f>+'[1]CORREGIDO EDAD SEX'!V83</f>
        <v>59712449</v>
      </c>
      <c r="J25" s="128">
        <f>+'[1]CORREGIDO EDAD SEX'!Y83</f>
        <v>98984882</v>
      </c>
      <c r="K25" s="128">
        <f>+'[1]CORREGIDO EDAD SEX'!AB83</f>
        <v>167642596</v>
      </c>
      <c r="L25" s="128">
        <f>+'[1]CORREGIDO EDAD SEX'!AE83</f>
        <v>183206621</v>
      </c>
      <c r="M25" s="128">
        <f>+'[1]CORREGIDO EDAD SEX'!AH83</f>
        <v>125708932</v>
      </c>
      <c r="N25" s="128">
        <f>+'[1]CORREGIDO EDAD SEX'!AK83</f>
        <v>100382314</v>
      </c>
      <c r="O25" s="128">
        <f>+'[1]CORREGIDO EDAD SEX'!AN83</f>
        <v>85123415</v>
      </c>
      <c r="P25" s="128">
        <f>+'[1]CORREGIDO EDAD SEX'!AQ83</f>
        <v>69225036</v>
      </c>
      <c r="Q25" s="128">
        <f>+'[1]CORREGIDO EDAD SEX'!AT83</f>
        <v>51715137</v>
      </c>
      <c r="R25" s="128">
        <f>+'[1]CORREGIDO EDAD SEX'!AW83</f>
        <v>50168072</v>
      </c>
      <c r="S25" s="128">
        <f>+'[1]CORREGIDO EDAD SEX'!AZ83</f>
        <v>24591613</v>
      </c>
      <c r="T25" s="128">
        <f>+'[1]CORREGIDO EDAD SEX'!BC83</f>
        <v>16577372</v>
      </c>
      <c r="U25" s="128">
        <f>+'[1]CORREGIDO EDAD SEX'!BF83</f>
        <v>16374038</v>
      </c>
      <c r="V25" s="128">
        <f>+'[1]CORREGIDO EDAD SEX'!BI83</f>
        <v>0</v>
      </c>
      <c r="W25" s="128">
        <f t="shared" si="2"/>
        <v>2633113497</v>
      </c>
    </row>
    <row r="26" spans="1:23" ht="11.25">
      <c r="A26" s="180"/>
      <c r="B26" s="165"/>
      <c r="C26" s="48" t="s">
        <v>51</v>
      </c>
      <c r="D26" s="128">
        <f>+'[1]CORREGIDO EDAD SEX'!G84</f>
        <v>18530811</v>
      </c>
      <c r="E26" s="128">
        <f>+'[1]CORREGIDO EDAD SEX'!J84</f>
        <v>29354273</v>
      </c>
      <c r="F26" s="128">
        <f>+'[1]CORREGIDO EDAD SEX'!M84</f>
        <v>44540437</v>
      </c>
      <c r="G26" s="128">
        <f>+'[1]CORREGIDO EDAD SEX'!P84</f>
        <v>75723289</v>
      </c>
      <c r="H26" s="128">
        <f>+'[1]CORREGIDO EDAD SEX'!S84</f>
        <v>54317364</v>
      </c>
      <c r="I26" s="128">
        <f>+'[1]CORREGIDO EDAD SEX'!V84</f>
        <v>61311661</v>
      </c>
      <c r="J26" s="128">
        <f>+'[1]CORREGIDO EDAD SEX'!Y84</f>
        <v>68766651</v>
      </c>
      <c r="K26" s="128">
        <f>+'[1]CORREGIDO EDAD SEX'!AB84</f>
        <v>63320123</v>
      </c>
      <c r="L26" s="128">
        <f>+'[1]CORREGIDO EDAD SEX'!AE84</f>
        <v>73366458</v>
      </c>
      <c r="M26" s="128">
        <f>+'[1]CORREGIDO EDAD SEX'!AH84</f>
        <v>66293026</v>
      </c>
      <c r="N26" s="128">
        <f>+'[1]CORREGIDO EDAD SEX'!AK84</f>
        <v>62232364</v>
      </c>
      <c r="O26" s="128">
        <f>+'[1]CORREGIDO EDAD SEX'!AN84</f>
        <v>57702867</v>
      </c>
      <c r="P26" s="128">
        <f>+'[1]CORREGIDO EDAD SEX'!AQ84</f>
        <v>47526273</v>
      </c>
      <c r="Q26" s="128">
        <f>+'[1]CORREGIDO EDAD SEX'!AT84</f>
        <v>29717945</v>
      </c>
      <c r="R26" s="128">
        <f>+'[1]CORREGIDO EDAD SEX'!AW84</f>
        <v>17863076</v>
      </c>
      <c r="S26" s="128">
        <f>+'[1]CORREGIDO EDAD SEX'!AZ84</f>
        <v>15326480</v>
      </c>
      <c r="T26" s="128">
        <f>+'[1]CORREGIDO EDAD SEX'!BC84</f>
        <v>7139493</v>
      </c>
      <c r="U26" s="128">
        <f>+'[1]CORREGIDO EDAD SEX'!BF84</f>
        <v>4431059</v>
      </c>
      <c r="V26" s="128">
        <f>+'[1]CORREGIDO EDAD SEX'!BI84</f>
        <v>0</v>
      </c>
      <c r="W26" s="128">
        <f t="shared" si="2"/>
        <v>797463650</v>
      </c>
    </row>
    <row r="27" spans="1:23" ht="11.25">
      <c r="A27" s="180"/>
      <c r="B27" s="165"/>
      <c r="C27" s="48" t="s">
        <v>52</v>
      </c>
      <c r="D27" s="128">
        <f>+'[1]CORREGIDO EDAD SEX'!G85</f>
        <v>368104410</v>
      </c>
      <c r="E27" s="128">
        <f>+'[1]CORREGIDO EDAD SEX'!J85</f>
        <v>298463488</v>
      </c>
      <c r="F27" s="128">
        <f>+'[1]CORREGIDO EDAD SEX'!M85</f>
        <v>331203476</v>
      </c>
      <c r="G27" s="128">
        <f>+'[1]CORREGIDO EDAD SEX'!P85</f>
        <v>318551103</v>
      </c>
      <c r="H27" s="128">
        <f>+'[1]CORREGIDO EDAD SEX'!S85</f>
        <v>211457591</v>
      </c>
      <c r="I27" s="128">
        <f>+'[1]CORREGIDO EDAD SEX'!V85</f>
        <v>270152115</v>
      </c>
      <c r="J27" s="128">
        <f>+'[1]CORREGIDO EDAD SEX'!Y85</f>
        <v>390667219</v>
      </c>
      <c r="K27" s="128">
        <f>+'[1]CORREGIDO EDAD SEX'!AB85</f>
        <v>510958195</v>
      </c>
      <c r="L27" s="128">
        <f>+'[1]CORREGIDO EDAD SEX'!AE85</f>
        <v>661860740</v>
      </c>
      <c r="M27" s="128">
        <f>+'[1]CORREGIDO EDAD SEX'!AH85</f>
        <v>807266647</v>
      </c>
      <c r="N27" s="128">
        <f>+'[1]CORREGIDO EDAD SEX'!AK85</f>
        <v>832054727</v>
      </c>
      <c r="O27" s="128">
        <f>+'[1]CORREGIDO EDAD SEX'!AN85</f>
        <v>860775464</v>
      </c>
      <c r="P27" s="128">
        <f>+'[1]CORREGIDO EDAD SEX'!AQ85</f>
        <v>827661177</v>
      </c>
      <c r="Q27" s="128">
        <f>+'[1]CORREGIDO EDAD SEX'!AT85</f>
        <v>583713325</v>
      </c>
      <c r="R27" s="128">
        <f>+'[1]CORREGIDO EDAD SEX'!AW85</f>
        <v>385402256</v>
      </c>
      <c r="S27" s="128">
        <f>+'[1]CORREGIDO EDAD SEX'!AZ85</f>
        <v>304545247</v>
      </c>
      <c r="T27" s="128">
        <f>+'[1]CORREGIDO EDAD SEX'!BC85</f>
        <v>182367644</v>
      </c>
      <c r="U27" s="128">
        <f>+'[1]CORREGIDO EDAD SEX'!BF85</f>
        <v>87764342</v>
      </c>
      <c r="V27" s="128">
        <f>+'[1]CORREGIDO EDAD SEX'!BI85</f>
        <v>0</v>
      </c>
      <c r="W27" s="128">
        <f t="shared" si="2"/>
        <v>8232969166</v>
      </c>
    </row>
    <row r="28" spans="1:23" ht="11.25">
      <c r="A28" s="180"/>
      <c r="B28" s="165"/>
      <c r="C28" s="48" t="s">
        <v>53</v>
      </c>
      <c r="D28" s="128">
        <f>+'[1]CORREGIDO EDAD SEX'!G86</f>
        <v>40625499</v>
      </c>
      <c r="E28" s="128">
        <f>+'[1]CORREGIDO EDAD SEX'!J86</f>
        <v>37479264</v>
      </c>
      <c r="F28" s="128">
        <f>+'[1]CORREGIDO EDAD SEX'!M86</f>
        <v>20498272</v>
      </c>
      <c r="G28" s="128">
        <f>+'[1]CORREGIDO EDAD SEX'!P86</f>
        <v>57262830</v>
      </c>
      <c r="H28" s="128">
        <f>+'[1]CORREGIDO EDAD SEX'!S86</f>
        <v>97749872</v>
      </c>
      <c r="I28" s="128">
        <f>+'[1]CORREGIDO EDAD SEX'!V86</f>
        <v>157856345</v>
      </c>
      <c r="J28" s="128">
        <f>+'[1]CORREGIDO EDAD SEX'!Y86</f>
        <v>231193762</v>
      </c>
      <c r="K28" s="128">
        <f>+'[1]CORREGIDO EDAD SEX'!AB86</f>
        <v>249608586</v>
      </c>
      <c r="L28" s="128">
        <f>+'[1]CORREGIDO EDAD SEX'!AE86</f>
        <v>261330057</v>
      </c>
      <c r="M28" s="128">
        <f>+'[1]CORREGIDO EDAD SEX'!AH86</f>
        <v>270398102</v>
      </c>
      <c r="N28" s="128">
        <f>+'[1]CORREGIDO EDAD SEX'!AK86</f>
        <v>267201823</v>
      </c>
      <c r="O28" s="128">
        <f>+'[1]CORREGIDO EDAD SEX'!AN86</f>
        <v>252587642</v>
      </c>
      <c r="P28" s="128">
        <f>+'[1]CORREGIDO EDAD SEX'!AQ86</f>
        <v>227283437</v>
      </c>
      <c r="Q28" s="128">
        <f>+'[1]CORREGIDO EDAD SEX'!AT86</f>
        <v>157368896</v>
      </c>
      <c r="R28" s="128">
        <f>+'[1]CORREGIDO EDAD SEX'!AW86</f>
        <v>84983231</v>
      </c>
      <c r="S28" s="128">
        <f>+'[1]CORREGIDO EDAD SEX'!AZ86</f>
        <v>68832813</v>
      </c>
      <c r="T28" s="128">
        <f>+'[1]CORREGIDO EDAD SEX'!BC86</f>
        <v>33179236</v>
      </c>
      <c r="U28" s="128">
        <f>+'[1]CORREGIDO EDAD SEX'!BF86</f>
        <v>17210554</v>
      </c>
      <c r="V28" s="128">
        <f>+'[1]CORREGIDO EDAD SEX'!BI86</f>
        <v>0</v>
      </c>
      <c r="W28" s="128">
        <f t="shared" si="2"/>
        <v>2532650221</v>
      </c>
    </row>
    <row r="29" spans="1:23" ht="11.25">
      <c r="A29" s="180"/>
      <c r="B29" s="165"/>
      <c r="C29" s="48" t="s">
        <v>54</v>
      </c>
      <c r="D29" s="128">
        <f>+'[1]CORREGIDO EDAD SEX'!G87</f>
        <v>17730272</v>
      </c>
      <c r="E29" s="128">
        <f>+'[1]CORREGIDO EDAD SEX'!J87</f>
        <v>15312092</v>
      </c>
      <c r="F29" s="128">
        <f>+'[1]CORREGIDO EDAD SEX'!M87</f>
        <v>5597341</v>
      </c>
      <c r="G29" s="128">
        <f>+'[1]CORREGIDO EDAD SEX'!P87</f>
        <v>10090051</v>
      </c>
      <c r="H29" s="128">
        <f>+'[1]CORREGIDO EDAD SEX'!S87</f>
        <v>41967682</v>
      </c>
      <c r="I29" s="128">
        <f>+'[1]CORREGIDO EDAD SEX'!V87</f>
        <v>31735975</v>
      </c>
      <c r="J29" s="128">
        <f>+'[1]CORREGIDO EDAD SEX'!Y87</f>
        <v>85690995</v>
      </c>
      <c r="K29" s="128">
        <f>+'[1]CORREGIDO EDAD SEX'!AB87</f>
        <v>126212375</v>
      </c>
      <c r="L29" s="128">
        <f>+'[1]CORREGIDO EDAD SEX'!AE87</f>
        <v>188720035</v>
      </c>
      <c r="M29" s="128">
        <f>+'[1]CORREGIDO EDAD SEX'!AH87</f>
        <v>192558873</v>
      </c>
      <c r="N29" s="128">
        <f>+'[1]CORREGIDO EDAD SEX'!AK87</f>
        <v>280114387</v>
      </c>
      <c r="O29" s="128">
        <f>+'[1]CORREGIDO EDAD SEX'!AN87</f>
        <v>296557908</v>
      </c>
      <c r="P29" s="128">
        <f>+'[1]CORREGIDO EDAD SEX'!AQ87</f>
        <v>393294032</v>
      </c>
      <c r="Q29" s="128">
        <f>+'[1]CORREGIDO EDAD SEX'!AT87</f>
        <v>356303771</v>
      </c>
      <c r="R29" s="128">
        <f>+'[1]CORREGIDO EDAD SEX'!AW87</f>
        <v>263120394</v>
      </c>
      <c r="S29" s="128">
        <f>+'[1]CORREGIDO EDAD SEX'!AZ87</f>
        <v>204220765</v>
      </c>
      <c r="T29" s="128">
        <f>+'[1]CORREGIDO EDAD SEX'!BC87</f>
        <v>122361132</v>
      </c>
      <c r="U29" s="128">
        <f>+'[1]CORREGIDO EDAD SEX'!BF87</f>
        <v>86391894</v>
      </c>
      <c r="V29" s="128">
        <f>+'[1]CORREGIDO EDAD SEX'!BI87</f>
        <v>0</v>
      </c>
      <c r="W29" s="128">
        <f t="shared" si="2"/>
        <v>2717979974</v>
      </c>
    </row>
    <row r="30" spans="1:23" ht="11.25">
      <c r="A30" s="180"/>
      <c r="B30" s="165"/>
      <c r="C30" s="48" t="s">
        <v>57</v>
      </c>
      <c r="D30" s="128">
        <f>+'[1]CORREGIDO EDAD SEX'!G90</f>
        <v>47520610</v>
      </c>
      <c r="E30" s="128">
        <f>+'[1]CORREGIDO EDAD SEX'!J90</f>
        <v>89982917</v>
      </c>
      <c r="F30" s="128">
        <f>+'[1]CORREGIDO EDAD SEX'!M90</f>
        <v>131451508</v>
      </c>
      <c r="G30" s="128">
        <f>+'[1]CORREGIDO EDAD SEX'!P90</f>
        <v>75756496</v>
      </c>
      <c r="H30" s="128">
        <f>+'[1]CORREGIDO EDAD SEX'!S90</f>
        <v>53108600</v>
      </c>
      <c r="I30" s="128">
        <f>+'[1]CORREGIDO EDAD SEX'!V90</f>
        <v>65000611</v>
      </c>
      <c r="J30" s="128">
        <f>+'[1]CORREGIDO EDAD SEX'!Y90</f>
        <v>65161383</v>
      </c>
      <c r="K30" s="128">
        <f>+'[1]CORREGIDO EDAD SEX'!AB90</f>
        <v>65412984</v>
      </c>
      <c r="L30" s="128">
        <f>+'[1]CORREGIDO EDAD SEX'!AE90</f>
        <v>59221541</v>
      </c>
      <c r="M30" s="128">
        <f>+'[1]CORREGIDO EDAD SEX'!AH90</f>
        <v>51994896</v>
      </c>
      <c r="N30" s="128">
        <f>+'[1]CORREGIDO EDAD SEX'!AK90</f>
        <v>38673613</v>
      </c>
      <c r="O30" s="128">
        <f>+'[1]CORREGIDO EDAD SEX'!AN90</f>
        <v>31576228</v>
      </c>
      <c r="P30" s="128">
        <f>+'[1]CORREGIDO EDAD SEX'!AQ90</f>
        <v>22677973</v>
      </c>
      <c r="Q30" s="128">
        <f>+'[1]CORREGIDO EDAD SEX'!AT90</f>
        <v>13190541</v>
      </c>
      <c r="R30" s="128">
        <f>+'[1]CORREGIDO EDAD SEX'!AW90</f>
        <v>8867680</v>
      </c>
      <c r="S30" s="128">
        <f>+'[1]CORREGIDO EDAD SEX'!AZ90</f>
        <v>6612083</v>
      </c>
      <c r="T30" s="128">
        <f>+'[1]CORREGIDO EDAD SEX'!BC90</f>
        <v>3194082</v>
      </c>
      <c r="U30" s="128">
        <f>+'[1]CORREGIDO EDAD SEX'!BF90</f>
        <v>2601698</v>
      </c>
      <c r="V30" s="128">
        <f>+'[1]CORREGIDO EDAD SEX'!BI90</f>
        <v>0</v>
      </c>
      <c r="W30" s="128">
        <f t="shared" si="2"/>
        <v>832005444</v>
      </c>
    </row>
    <row r="31" spans="1:23" ht="11.25">
      <c r="A31" s="180"/>
      <c r="B31" s="166"/>
      <c r="C31" s="120" t="s">
        <v>17</v>
      </c>
      <c r="D31" s="129">
        <f aca="true" t="shared" si="3" ref="D31:W31">SUM(D16:D30)</f>
        <v>2436697797</v>
      </c>
      <c r="E31" s="129">
        <f t="shared" si="3"/>
        <v>3172135867</v>
      </c>
      <c r="F31" s="129">
        <f t="shared" si="3"/>
        <v>2541948190</v>
      </c>
      <c r="G31" s="129">
        <f t="shared" si="3"/>
        <v>2629563090</v>
      </c>
      <c r="H31" s="129">
        <f t="shared" si="3"/>
        <v>2330631141</v>
      </c>
      <c r="I31" s="129">
        <f t="shared" si="3"/>
        <v>2772857811</v>
      </c>
      <c r="J31" s="129">
        <f t="shared" si="3"/>
        <v>3702370522</v>
      </c>
      <c r="K31" s="129">
        <f t="shared" si="3"/>
        <v>4378055820</v>
      </c>
      <c r="L31" s="129">
        <f t="shared" si="3"/>
        <v>4606969469</v>
      </c>
      <c r="M31" s="129">
        <f t="shared" si="3"/>
        <v>4726831596</v>
      </c>
      <c r="N31" s="129">
        <f t="shared" si="3"/>
        <v>4194049693</v>
      </c>
      <c r="O31" s="129">
        <f t="shared" si="3"/>
        <v>3884739119</v>
      </c>
      <c r="P31" s="129">
        <f t="shared" si="3"/>
        <v>3294268402</v>
      </c>
      <c r="Q31" s="129">
        <f t="shared" si="3"/>
        <v>2351885989</v>
      </c>
      <c r="R31" s="129">
        <f t="shared" si="3"/>
        <v>1547131760</v>
      </c>
      <c r="S31" s="129">
        <f t="shared" si="3"/>
        <v>1289760312</v>
      </c>
      <c r="T31" s="129">
        <f t="shared" si="3"/>
        <v>786998064</v>
      </c>
      <c r="U31" s="129">
        <f t="shared" si="3"/>
        <v>498923859</v>
      </c>
      <c r="V31" s="129">
        <f t="shared" si="3"/>
        <v>0</v>
      </c>
      <c r="W31" s="129">
        <f t="shared" si="3"/>
        <v>51145818501</v>
      </c>
    </row>
    <row r="32" spans="1:23" ht="11.25">
      <c r="A32" s="180"/>
      <c r="B32" s="164" t="s">
        <v>35</v>
      </c>
      <c r="C32" s="48" t="s">
        <v>58</v>
      </c>
      <c r="D32" s="128">
        <f>+'[1]CORREGIDO EDAD SEX'!G92</f>
        <v>102172021</v>
      </c>
      <c r="E32" s="128">
        <f>+'[1]CORREGIDO EDAD SEX'!J92</f>
        <v>70416076</v>
      </c>
      <c r="F32" s="128">
        <f>+'[1]CORREGIDO EDAD SEX'!M92</f>
        <v>82244548</v>
      </c>
      <c r="G32" s="128">
        <f>+'[1]CORREGIDO EDAD SEX'!P92</f>
        <v>101258084</v>
      </c>
      <c r="H32" s="128">
        <f>+'[1]CORREGIDO EDAD SEX'!S92</f>
        <v>144325528</v>
      </c>
      <c r="I32" s="128">
        <f>+'[1]CORREGIDO EDAD SEX'!V92</f>
        <v>269558565</v>
      </c>
      <c r="J32" s="128">
        <f>+'[1]CORREGIDO EDAD SEX'!Y92</f>
        <v>375570844</v>
      </c>
      <c r="K32" s="128">
        <f>+'[1]CORREGIDO EDAD SEX'!AB92</f>
        <v>535399501</v>
      </c>
      <c r="L32" s="128">
        <f>+'[1]CORREGIDO EDAD SEX'!AE92</f>
        <v>543938919</v>
      </c>
      <c r="M32" s="128">
        <f>+'[1]CORREGIDO EDAD SEX'!AH92</f>
        <v>574392380</v>
      </c>
      <c r="N32" s="128">
        <f>+'[1]CORREGIDO EDAD SEX'!AK92</f>
        <v>522605784</v>
      </c>
      <c r="O32" s="128">
        <f>+'[1]CORREGIDO EDAD SEX'!AN92</f>
        <v>459210982</v>
      </c>
      <c r="P32" s="128">
        <f>+'[1]CORREGIDO EDAD SEX'!AQ92</f>
        <v>366541128</v>
      </c>
      <c r="Q32" s="128">
        <f>+'[1]CORREGIDO EDAD SEX'!AT92</f>
        <v>190893142</v>
      </c>
      <c r="R32" s="128">
        <f>+'[1]CORREGIDO EDAD SEX'!AW92</f>
        <v>172948779</v>
      </c>
      <c r="S32" s="128">
        <f>+'[1]CORREGIDO EDAD SEX'!AZ92</f>
        <v>96963501</v>
      </c>
      <c r="T32" s="128">
        <f>+'[1]CORREGIDO EDAD SEX'!BC92</f>
        <v>44671551</v>
      </c>
      <c r="U32" s="128">
        <f>+'[1]CORREGIDO EDAD SEX'!BF92</f>
        <v>13517374</v>
      </c>
      <c r="V32" s="128">
        <f>+'[1]CORREGIDO EDAD SEX'!BI92</f>
        <v>0</v>
      </c>
      <c r="W32" s="128">
        <f aca="true" t="shared" si="4" ref="W32:W44">SUM(D32:V32)</f>
        <v>4666628707</v>
      </c>
    </row>
    <row r="33" spans="1:23" ht="11.25">
      <c r="A33" s="180"/>
      <c r="B33" s="165"/>
      <c r="C33" s="48" t="s">
        <v>49</v>
      </c>
      <c r="D33" s="128">
        <f>+'[1]CORREGIDO EDAD SEX'!G93</f>
        <v>46944444</v>
      </c>
      <c r="E33" s="128">
        <f>+'[1]CORREGIDO EDAD SEX'!J93</f>
        <v>88551162</v>
      </c>
      <c r="F33" s="128">
        <f>+'[1]CORREGIDO EDAD SEX'!M93</f>
        <v>41780807</v>
      </c>
      <c r="G33" s="128">
        <f>+'[1]CORREGIDO EDAD SEX'!P93</f>
        <v>96380432</v>
      </c>
      <c r="H33" s="128">
        <f>+'[1]CORREGIDO EDAD SEX'!S93</f>
        <v>294207439</v>
      </c>
      <c r="I33" s="128">
        <f>+'[1]CORREGIDO EDAD SEX'!V93</f>
        <v>511494063</v>
      </c>
      <c r="J33" s="128">
        <f>+'[1]CORREGIDO EDAD SEX'!Y93</f>
        <v>650341908</v>
      </c>
      <c r="K33" s="128">
        <f>+'[1]CORREGIDO EDAD SEX'!AB93</f>
        <v>558863446</v>
      </c>
      <c r="L33" s="128">
        <f>+'[1]CORREGIDO EDAD SEX'!AE93</f>
        <v>480071049</v>
      </c>
      <c r="M33" s="128">
        <f>+'[1]CORREGIDO EDAD SEX'!AH93</f>
        <v>446827225</v>
      </c>
      <c r="N33" s="128">
        <f>+'[1]CORREGIDO EDAD SEX'!AK93</f>
        <v>410241009</v>
      </c>
      <c r="O33" s="128">
        <f>+'[1]CORREGIDO EDAD SEX'!AN93</f>
        <v>409169443</v>
      </c>
      <c r="P33" s="128">
        <f>+'[1]CORREGIDO EDAD SEX'!AQ93</f>
        <v>378112898</v>
      </c>
      <c r="Q33" s="128">
        <f>+'[1]CORREGIDO EDAD SEX'!AT93</f>
        <v>319712871</v>
      </c>
      <c r="R33" s="128">
        <f>+'[1]CORREGIDO EDAD SEX'!AW93</f>
        <v>259571377</v>
      </c>
      <c r="S33" s="128">
        <f>+'[1]CORREGIDO EDAD SEX'!AZ93</f>
        <v>214366569</v>
      </c>
      <c r="T33" s="128">
        <f>+'[1]CORREGIDO EDAD SEX'!BC93</f>
        <v>145403716</v>
      </c>
      <c r="U33" s="128">
        <f>+'[1]CORREGIDO EDAD SEX'!BF93</f>
        <v>59821194</v>
      </c>
      <c r="V33" s="128">
        <f>+'[1]CORREGIDO EDAD SEX'!BI93</f>
        <v>0</v>
      </c>
      <c r="W33" s="128">
        <f t="shared" si="4"/>
        <v>5411861052</v>
      </c>
    </row>
    <row r="34" spans="1:23" ht="11.25">
      <c r="A34" s="180"/>
      <c r="B34" s="165"/>
      <c r="C34" s="48" t="s">
        <v>50</v>
      </c>
      <c r="D34" s="128">
        <f>+'[1]CORREGIDO EDAD SEX'!G94</f>
        <v>651949317</v>
      </c>
      <c r="E34" s="128">
        <f>+'[1]CORREGIDO EDAD SEX'!J94</f>
        <v>728536509</v>
      </c>
      <c r="F34" s="128">
        <f>+'[1]CORREGIDO EDAD SEX'!M94</f>
        <v>212918802</v>
      </c>
      <c r="G34" s="128">
        <f>+'[1]CORREGIDO EDAD SEX'!P94</f>
        <v>455532698</v>
      </c>
      <c r="H34" s="128">
        <f>+'[1]CORREGIDO EDAD SEX'!S94</f>
        <v>388361851</v>
      </c>
      <c r="I34" s="128">
        <f>+'[1]CORREGIDO EDAD SEX'!V94</f>
        <v>343829928</v>
      </c>
      <c r="J34" s="128">
        <f>+'[1]CORREGIDO EDAD SEX'!Y94</f>
        <v>409784635</v>
      </c>
      <c r="K34" s="128">
        <f>+'[1]CORREGIDO EDAD SEX'!AB94</f>
        <v>375551609</v>
      </c>
      <c r="L34" s="128">
        <f>+'[1]CORREGIDO EDAD SEX'!AE94</f>
        <v>371663211</v>
      </c>
      <c r="M34" s="128">
        <f>+'[1]CORREGIDO EDAD SEX'!AH94</f>
        <v>279911362</v>
      </c>
      <c r="N34" s="128">
        <f>+'[1]CORREGIDO EDAD SEX'!AK94</f>
        <v>223490499</v>
      </c>
      <c r="O34" s="128">
        <f>+'[1]CORREGIDO EDAD SEX'!AN94</f>
        <v>163169248</v>
      </c>
      <c r="P34" s="128">
        <f>+'[1]CORREGIDO EDAD SEX'!AQ94</f>
        <v>100855536</v>
      </c>
      <c r="Q34" s="128">
        <f>+'[1]CORREGIDO EDAD SEX'!AT94</f>
        <v>74816399</v>
      </c>
      <c r="R34" s="128">
        <f>+'[1]CORREGIDO EDAD SEX'!AW94</f>
        <v>30307874</v>
      </c>
      <c r="S34" s="128">
        <f>+'[1]CORREGIDO EDAD SEX'!AZ94</f>
        <v>9397908</v>
      </c>
      <c r="T34" s="128">
        <f>+'[1]CORREGIDO EDAD SEX'!BC94</f>
        <v>7494260</v>
      </c>
      <c r="U34" s="128">
        <f>+'[1]CORREGIDO EDAD SEX'!BF94</f>
        <v>4499930</v>
      </c>
      <c r="V34" s="128">
        <f>+'[1]CORREGIDO EDAD SEX'!BI94</f>
        <v>0</v>
      </c>
      <c r="W34" s="128">
        <f t="shared" si="4"/>
        <v>4832071576</v>
      </c>
    </row>
    <row r="35" spans="1:23" ht="11.25">
      <c r="A35" s="180"/>
      <c r="B35" s="165"/>
      <c r="C35" s="48" t="s">
        <v>59</v>
      </c>
      <c r="D35" s="128">
        <f>+'[1]CORREGIDO EDAD SEX'!G95</f>
        <v>14320121</v>
      </c>
      <c r="E35" s="128">
        <f>+'[1]CORREGIDO EDAD SEX'!J95</f>
        <v>11257419</v>
      </c>
      <c r="F35" s="128">
        <f>+'[1]CORREGIDO EDAD SEX'!M95</f>
        <v>25261426</v>
      </c>
      <c r="G35" s="128">
        <f>+'[1]CORREGIDO EDAD SEX'!P95</f>
        <v>123357646</v>
      </c>
      <c r="H35" s="128">
        <f>+'[1]CORREGIDO EDAD SEX'!S95</f>
        <v>161612354</v>
      </c>
      <c r="I35" s="128">
        <f>+'[1]CORREGIDO EDAD SEX'!V95</f>
        <v>77234723</v>
      </c>
      <c r="J35" s="128">
        <f>+'[1]CORREGIDO EDAD SEX'!Y95</f>
        <v>70932274</v>
      </c>
      <c r="K35" s="128">
        <f>+'[1]CORREGIDO EDAD SEX'!AB95</f>
        <v>88708333</v>
      </c>
      <c r="L35" s="128">
        <f>+'[1]CORREGIDO EDAD SEX'!AE95</f>
        <v>107449806</v>
      </c>
      <c r="M35" s="128">
        <f>+'[1]CORREGIDO EDAD SEX'!AH95</f>
        <v>104682682</v>
      </c>
      <c r="N35" s="128">
        <f>+'[1]CORREGIDO EDAD SEX'!AK95</f>
        <v>116563769</v>
      </c>
      <c r="O35" s="128">
        <f>+'[1]CORREGIDO EDAD SEX'!AN95</f>
        <v>95401319</v>
      </c>
      <c r="P35" s="128">
        <f>+'[1]CORREGIDO EDAD SEX'!AQ95</f>
        <v>69655533</v>
      </c>
      <c r="Q35" s="128">
        <f>+'[1]CORREGIDO EDAD SEX'!AT95</f>
        <v>44417889</v>
      </c>
      <c r="R35" s="128">
        <f>+'[1]CORREGIDO EDAD SEX'!AW95</f>
        <v>21032472</v>
      </c>
      <c r="S35" s="128">
        <f>+'[1]CORREGIDO EDAD SEX'!AZ95</f>
        <v>18706157</v>
      </c>
      <c r="T35" s="128">
        <f>+'[1]CORREGIDO EDAD SEX'!BC95</f>
        <v>8197404</v>
      </c>
      <c r="U35" s="128">
        <f>+'[1]CORREGIDO EDAD SEX'!BF95</f>
        <v>4434583</v>
      </c>
      <c r="V35" s="128">
        <f>+'[1]CORREGIDO EDAD SEX'!BI95</f>
        <v>0</v>
      </c>
      <c r="W35" s="128">
        <f t="shared" si="4"/>
        <v>1163225910</v>
      </c>
    </row>
    <row r="36" spans="1:23" ht="11.25">
      <c r="A36" s="180"/>
      <c r="B36" s="165"/>
      <c r="C36" s="48" t="s">
        <v>60</v>
      </c>
      <c r="D36" s="128">
        <f>+'[1]CORREGIDO EDAD SEX'!G96</f>
        <v>209876141</v>
      </c>
      <c r="E36" s="128">
        <f>+'[1]CORREGIDO EDAD SEX'!J96</f>
        <v>140324732</v>
      </c>
      <c r="F36" s="128">
        <f>+'[1]CORREGIDO EDAD SEX'!M96</f>
        <v>116040534</v>
      </c>
      <c r="G36" s="128">
        <f>+'[1]CORREGIDO EDAD SEX'!P96</f>
        <v>142069738</v>
      </c>
      <c r="H36" s="128">
        <f>+'[1]CORREGIDO EDAD SEX'!S96</f>
        <v>105081707</v>
      </c>
      <c r="I36" s="128">
        <f>+'[1]CORREGIDO EDAD SEX'!V96</f>
        <v>111086221</v>
      </c>
      <c r="J36" s="128">
        <f>+'[1]CORREGIDO EDAD SEX'!Y96</f>
        <v>110790520</v>
      </c>
      <c r="K36" s="128">
        <f>+'[1]CORREGIDO EDAD SEX'!AB96</f>
        <v>91239016</v>
      </c>
      <c r="L36" s="128">
        <f>+'[1]CORREGIDO EDAD SEX'!AE96</f>
        <v>97090413</v>
      </c>
      <c r="M36" s="128">
        <f>+'[1]CORREGIDO EDAD SEX'!AH96</f>
        <v>97098111</v>
      </c>
      <c r="N36" s="128">
        <f>+'[1]CORREGIDO EDAD SEX'!AK96</f>
        <v>64011205</v>
      </c>
      <c r="O36" s="128">
        <f>+'[1]CORREGIDO EDAD SEX'!AN96</f>
        <v>42358671</v>
      </c>
      <c r="P36" s="128">
        <f>+'[1]CORREGIDO EDAD SEX'!AQ96</f>
        <v>58826125</v>
      </c>
      <c r="Q36" s="128">
        <f>+'[1]CORREGIDO EDAD SEX'!AT96</f>
        <v>41484542</v>
      </c>
      <c r="R36" s="128">
        <f>+'[1]CORREGIDO EDAD SEX'!AW96</f>
        <v>21349264</v>
      </c>
      <c r="S36" s="128">
        <f>+'[1]CORREGIDO EDAD SEX'!AZ96</f>
        <v>19252903</v>
      </c>
      <c r="T36" s="128">
        <f>+'[1]CORREGIDO EDAD SEX'!BC96</f>
        <v>15231088</v>
      </c>
      <c r="U36" s="128">
        <f>+'[1]CORREGIDO EDAD SEX'!BF96</f>
        <v>9222020</v>
      </c>
      <c r="V36" s="128">
        <f>+'[1]CORREGIDO EDAD SEX'!BI96</f>
        <v>0</v>
      </c>
      <c r="W36" s="128">
        <f t="shared" si="4"/>
        <v>1492432951</v>
      </c>
    </row>
    <row r="37" spans="1:23" ht="11.25">
      <c r="A37" s="180"/>
      <c r="B37" s="165"/>
      <c r="C37" s="48" t="s">
        <v>61</v>
      </c>
      <c r="D37" s="128">
        <f>+'[1]CORREGIDO EDAD SEX'!G97</f>
        <v>70709290</v>
      </c>
      <c r="E37" s="128">
        <f>+'[1]CORREGIDO EDAD SEX'!J97</f>
        <v>89427183</v>
      </c>
      <c r="F37" s="128">
        <f>+'[1]CORREGIDO EDAD SEX'!M97</f>
        <v>132168805</v>
      </c>
      <c r="G37" s="128">
        <f>+'[1]CORREGIDO EDAD SEX'!P97</f>
        <v>174872662</v>
      </c>
      <c r="H37" s="128">
        <f>+'[1]CORREGIDO EDAD SEX'!S97</f>
        <v>153334949</v>
      </c>
      <c r="I37" s="128">
        <f>+'[1]CORREGIDO EDAD SEX'!V97</f>
        <v>207060430</v>
      </c>
      <c r="J37" s="128">
        <f>+'[1]CORREGIDO EDAD SEX'!Y97</f>
        <v>252121132</v>
      </c>
      <c r="K37" s="128">
        <f>+'[1]CORREGIDO EDAD SEX'!AB97</f>
        <v>249056628</v>
      </c>
      <c r="L37" s="128">
        <f>+'[1]CORREGIDO EDAD SEX'!AE97</f>
        <v>261236567</v>
      </c>
      <c r="M37" s="128">
        <f>+'[1]CORREGIDO EDAD SEX'!AH97</f>
        <v>259619385</v>
      </c>
      <c r="N37" s="128">
        <f>+'[1]CORREGIDO EDAD SEX'!AK97</f>
        <v>212946486</v>
      </c>
      <c r="O37" s="128">
        <f>+'[1]CORREGIDO EDAD SEX'!AN97</f>
        <v>185595546</v>
      </c>
      <c r="P37" s="128">
        <f>+'[1]CORREGIDO EDAD SEX'!AQ97</f>
        <v>152392299</v>
      </c>
      <c r="Q37" s="128">
        <f>+'[1]CORREGIDO EDAD SEX'!AT97</f>
        <v>112176326</v>
      </c>
      <c r="R37" s="128">
        <f>+'[1]CORREGIDO EDAD SEX'!AW97</f>
        <v>69816613</v>
      </c>
      <c r="S37" s="128">
        <f>+'[1]CORREGIDO EDAD SEX'!AZ97</f>
        <v>60738391</v>
      </c>
      <c r="T37" s="128">
        <f>+'[1]CORREGIDO EDAD SEX'!BC97</f>
        <v>29836402</v>
      </c>
      <c r="U37" s="128">
        <f>+'[1]CORREGIDO EDAD SEX'!BF97</f>
        <v>15706365</v>
      </c>
      <c r="V37" s="128">
        <f>+'[1]CORREGIDO EDAD SEX'!BI97</f>
        <v>0</v>
      </c>
      <c r="W37" s="128">
        <f t="shared" si="4"/>
        <v>2688815459</v>
      </c>
    </row>
    <row r="38" spans="1:23" ht="11.25">
      <c r="A38" s="180"/>
      <c r="B38" s="165"/>
      <c r="C38" s="48" t="s">
        <v>62</v>
      </c>
      <c r="D38" s="128">
        <f>+'[1]CORREGIDO EDAD SEX'!G98</f>
        <v>89878597</v>
      </c>
      <c r="E38" s="128">
        <f>+'[1]CORREGIDO EDAD SEX'!J98</f>
        <v>51060621</v>
      </c>
      <c r="F38" s="128">
        <f>+'[1]CORREGIDO EDAD SEX'!M98</f>
        <v>75425915</v>
      </c>
      <c r="G38" s="128">
        <f>+'[1]CORREGIDO EDAD SEX'!P98</f>
        <v>57978776</v>
      </c>
      <c r="H38" s="128">
        <f>+'[1]CORREGIDO EDAD SEX'!S98</f>
        <v>80952061</v>
      </c>
      <c r="I38" s="128">
        <f>+'[1]CORREGIDO EDAD SEX'!V98</f>
        <v>76607212</v>
      </c>
      <c r="J38" s="128">
        <f>+'[1]CORREGIDO EDAD SEX'!Y98</f>
        <v>120166822</v>
      </c>
      <c r="K38" s="128">
        <f>+'[1]CORREGIDO EDAD SEX'!AB98</f>
        <v>161695577</v>
      </c>
      <c r="L38" s="128">
        <f>+'[1]CORREGIDO EDAD SEX'!AE98</f>
        <v>229543555</v>
      </c>
      <c r="M38" s="128">
        <f>+'[1]CORREGIDO EDAD SEX'!AH98</f>
        <v>306893549</v>
      </c>
      <c r="N38" s="128">
        <f>+'[1]CORREGIDO EDAD SEX'!AK98</f>
        <v>361088035</v>
      </c>
      <c r="O38" s="128">
        <f>+'[1]CORREGIDO EDAD SEX'!AN98</f>
        <v>470696004</v>
      </c>
      <c r="P38" s="128">
        <f>+'[1]CORREGIDO EDAD SEX'!AQ98</f>
        <v>652632947</v>
      </c>
      <c r="Q38" s="128">
        <f>+'[1]CORREGIDO EDAD SEX'!AT98</f>
        <v>398383584</v>
      </c>
      <c r="R38" s="128">
        <f>+'[1]CORREGIDO EDAD SEX'!AW98</f>
        <v>320577219</v>
      </c>
      <c r="S38" s="128">
        <f>+'[1]CORREGIDO EDAD SEX'!AZ98</f>
        <v>281380841</v>
      </c>
      <c r="T38" s="128">
        <f>+'[1]CORREGIDO EDAD SEX'!BC98</f>
        <v>131788166</v>
      </c>
      <c r="U38" s="128">
        <f>+'[1]CORREGIDO EDAD SEX'!BF98</f>
        <v>48881858</v>
      </c>
      <c r="V38" s="128">
        <f>+'[1]CORREGIDO EDAD SEX'!BI98</f>
        <v>0</v>
      </c>
      <c r="W38" s="128">
        <f t="shared" si="4"/>
        <v>3915631339</v>
      </c>
    </row>
    <row r="39" spans="1:23" ht="11.25">
      <c r="A39" s="180"/>
      <c r="B39" s="165"/>
      <c r="C39" s="48" t="s">
        <v>63</v>
      </c>
      <c r="D39" s="128">
        <f>+'[1]CORREGIDO EDAD SEX'!G99</f>
        <v>34246301</v>
      </c>
      <c r="E39" s="128">
        <f>+'[1]CORREGIDO EDAD SEX'!J99</f>
        <v>8673290</v>
      </c>
      <c r="F39" s="128">
        <f>+'[1]CORREGIDO EDAD SEX'!M99</f>
        <v>33686969</v>
      </c>
      <c r="G39" s="128">
        <f>+'[1]CORREGIDO EDAD SEX'!P99</f>
        <v>68991814</v>
      </c>
      <c r="H39" s="128">
        <f>+'[1]CORREGIDO EDAD SEX'!S99</f>
        <v>28575385</v>
      </c>
      <c r="I39" s="128">
        <f>+'[1]CORREGIDO EDAD SEX'!V99</f>
        <v>26698685</v>
      </c>
      <c r="J39" s="128">
        <f>+'[1]CORREGIDO EDAD SEX'!Y99</f>
        <v>21309071</v>
      </c>
      <c r="K39" s="128">
        <f>+'[1]CORREGIDO EDAD SEX'!AB99</f>
        <v>32422822</v>
      </c>
      <c r="L39" s="128">
        <f>+'[1]CORREGIDO EDAD SEX'!AE99</f>
        <v>42106649</v>
      </c>
      <c r="M39" s="128">
        <f>+'[1]CORREGIDO EDAD SEX'!AH99</f>
        <v>53753231</v>
      </c>
      <c r="N39" s="128">
        <f>+'[1]CORREGIDO EDAD SEX'!AK99</f>
        <v>64161872</v>
      </c>
      <c r="O39" s="128">
        <f>+'[1]CORREGIDO EDAD SEX'!AN99</f>
        <v>54935256</v>
      </c>
      <c r="P39" s="128">
        <f>+'[1]CORREGIDO EDAD SEX'!AQ99</f>
        <v>81192430</v>
      </c>
      <c r="Q39" s="128">
        <f>+'[1]CORREGIDO EDAD SEX'!AT99</f>
        <v>62878082</v>
      </c>
      <c r="R39" s="128">
        <f>+'[1]CORREGIDO EDAD SEX'!AW99</f>
        <v>41388395</v>
      </c>
      <c r="S39" s="128">
        <f>+'[1]CORREGIDO EDAD SEX'!AZ99</f>
        <v>25749602</v>
      </c>
      <c r="T39" s="128">
        <f>+'[1]CORREGIDO EDAD SEX'!BC99</f>
        <v>6456544</v>
      </c>
      <c r="U39" s="128">
        <f>+'[1]CORREGIDO EDAD SEX'!BF99</f>
        <v>6218278</v>
      </c>
      <c r="V39" s="128">
        <f>+'[1]CORREGIDO EDAD SEX'!BI99</f>
        <v>0</v>
      </c>
      <c r="W39" s="128">
        <f t="shared" si="4"/>
        <v>693444676</v>
      </c>
    </row>
    <row r="40" spans="1:23" ht="11.25">
      <c r="A40" s="180"/>
      <c r="B40" s="165"/>
      <c r="C40" s="48" t="s">
        <v>64</v>
      </c>
      <c r="D40" s="128">
        <f>+'[1]CORREGIDO EDAD SEX'!G100</f>
        <v>534189853</v>
      </c>
      <c r="E40" s="128">
        <f>+'[1]CORREGIDO EDAD SEX'!J100</f>
        <v>427710331</v>
      </c>
      <c r="F40" s="128">
        <f>+'[1]CORREGIDO EDAD SEX'!M100</f>
        <v>508339825</v>
      </c>
      <c r="G40" s="128">
        <f>+'[1]CORREGIDO EDAD SEX'!P100</f>
        <v>364890862</v>
      </c>
      <c r="H40" s="128">
        <f>+'[1]CORREGIDO EDAD SEX'!S100</f>
        <v>398040533</v>
      </c>
      <c r="I40" s="128">
        <f>+'[1]CORREGIDO EDAD SEX'!V100</f>
        <v>544684878</v>
      </c>
      <c r="J40" s="128">
        <f>+'[1]CORREGIDO EDAD SEX'!Y100</f>
        <v>811269811</v>
      </c>
      <c r="K40" s="128">
        <f>+'[1]CORREGIDO EDAD SEX'!AB100</f>
        <v>925258704</v>
      </c>
      <c r="L40" s="128">
        <f>+'[1]CORREGIDO EDAD SEX'!AE100</f>
        <v>903900146</v>
      </c>
      <c r="M40" s="128">
        <f>+'[1]CORREGIDO EDAD SEX'!AH100</f>
        <v>941938229</v>
      </c>
      <c r="N40" s="128">
        <f>+'[1]CORREGIDO EDAD SEX'!AK100</f>
        <v>858293559</v>
      </c>
      <c r="O40" s="128">
        <f>+'[1]CORREGIDO EDAD SEX'!AN100</f>
        <v>835761831</v>
      </c>
      <c r="P40" s="128">
        <f>+'[1]CORREGIDO EDAD SEX'!AQ100</f>
        <v>699514878</v>
      </c>
      <c r="Q40" s="128">
        <f>+'[1]CORREGIDO EDAD SEX'!AT100</f>
        <v>479844435</v>
      </c>
      <c r="R40" s="128">
        <f>+'[1]CORREGIDO EDAD SEX'!AW100</f>
        <v>279242721</v>
      </c>
      <c r="S40" s="128">
        <f>+'[1]CORREGIDO EDAD SEX'!AZ100</f>
        <v>200101808</v>
      </c>
      <c r="T40" s="128">
        <f>+'[1]CORREGIDO EDAD SEX'!BC100</f>
        <v>80638538</v>
      </c>
      <c r="U40" s="128">
        <f>+'[1]CORREGIDO EDAD SEX'!BF100</f>
        <v>23493247</v>
      </c>
      <c r="V40" s="128">
        <f>+'[1]CORREGIDO EDAD SEX'!BI100</f>
        <v>0</v>
      </c>
      <c r="W40" s="128">
        <f t="shared" si="4"/>
        <v>9817114189</v>
      </c>
    </row>
    <row r="41" spans="1:23" ht="11.25">
      <c r="A41" s="180"/>
      <c r="B41" s="165"/>
      <c r="C41" s="48" t="s">
        <v>65</v>
      </c>
      <c r="D41" s="128">
        <f>+'[1]CORREGIDO EDAD SEX'!G101</f>
        <v>15918447</v>
      </c>
      <c r="E41" s="128">
        <f>+'[1]CORREGIDO EDAD SEX'!J101</f>
        <v>4826843</v>
      </c>
      <c r="F41" s="128">
        <f>+'[1]CORREGIDO EDAD SEX'!M101</f>
        <v>3731432</v>
      </c>
      <c r="G41" s="128">
        <f>+'[1]CORREGIDO EDAD SEX'!P101</f>
        <v>40878691</v>
      </c>
      <c r="H41" s="128">
        <f>+'[1]CORREGIDO EDAD SEX'!S101</f>
        <v>54460608</v>
      </c>
      <c r="I41" s="128">
        <f>+'[1]CORREGIDO EDAD SEX'!V101</f>
        <v>72989897</v>
      </c>
      <c r="J41" s="128">
        <f>+'[1]CORREGIDO EDAD SEX'!Y101</f>
        <v>83680916</v>
      </c>
      <c r="K41" s="128">
        <f>+'[1]CORREGIDO EDAD SEX'!AB101</f>
        <v>104794439</v>
      </c>
      <c r="L41" s="128">
        <f>+'[1]CORREGIDO EDAD SEX'!AE101</f>
        <v>125820836</v>
      </c>
      <c r="M41" s="128">
        <f>+'[1]CORREGIDO EDAD SEX'!AH101</f>
        <v>113342445</v>
      </c>
      <c r="N41" s="128">
        <f>+'[1]CORREGIDO EDAD SEX'!AK101</f>
        <v>97387822</v>
      </c>
      <c r="O41" s="128">
        <f>+'[1]CORREGIDO EDAD SEX'!AN101</f>
        <v>74505458</v>
      </c>
      <c r="P41" s="128">
        <f>+'[1]CORREGIDO EDAD SEX'!AQ101</f>
        <v>64916117</v>
      </c>
      <c r="Q41" s="128">
        <f>+'[1]CORREGIDO EDAD SEX'!AT101</f>
        <v>40482153</v>
      </c>
      <c r="R41" s="128">
        <f>+'[1]CORREGIDO EDAD SEX'!AW101</f>
        <v>20957709</v>
      </c>
      <c r="S41" s="128">
        <f>+'[1]CORREGIDO EDAD SEX'!AZ101</f>
        <v>20867504</v>
      </c>
      <c r="T41" s="128">
        <f>+'[1]CORREGIDO EDAD SEX'!BC101</f>
        <v>4229348</v>
      </c>
      <c r="U41" s="128">
        <f>+'[1]CORREGIDO EDAD SEX'!BF101</f>
        <v>2201852</v>
      </c>
      <c r="V41" s="128">
        <f>+'[1]CORREGIDO EDAD SEX'!BI101</f>
        <v>0</v>
      </c>
      <c r="W41" s="128">
        <f t="shared" si="4"/>
        <v>945992517</v>
      </c>
    </row>
    <row r="42" spans="1:23" ht="11.25">
      <c r="A42" s="180"/>
      <c r="B42" s="165"/>
      <c r="C42" s="48" t="s">
        <v>66</v>
      </c>
      <c r="D42" s="128">
        <f>+'[1]CORREGIDO EDAD SEX'!G102</f>
        <v>852761350</v>
      </c>
      <c r="E42" s="128">
        <f>+'[1]CORREGIDO EDAD SEX'!J102</f>
        <v>656294833</v>
      </c>
      <c r="F42" s="128">
        <f>+'[1]CORREGIDO EDAD SEX'!M102</f>
        <v>345876824</v>
      </c>
      <c r="G42" s="128">
        <f>+'[1]CORREGIDO EDAD SEX'!P102</f>
        <v>323968855</v>
      </c>
      <c r="H42" s="128">
        <f>+'[1]CORREGIDO EDAD SEX'!S102</f>
        <v>311387327</v>
      </c>
      <c r="I42" s="128">
        <f>+'[1]CORREGIDO EDAD SEX'!V102</f>
        <v>399254357</v>
      </c>
      <c r="J42" s="128">
        <f>+'[1]CORREGIDO EDAD SEX'!Y102</f>
        <v>544714993</v>
      </c>
      <c r="K42" s="128">
        <f>+'[1]CORREGIDO EDAD SEX'!AB102</f>
        <v>588917381</v>
      </c>
      <c r="L42" s="128">
        <f>+'[1]CORREGIDO EDAD SEX'!AE102</f>
        <v>581913260</v>
      </c>
      <c r="M42" s="128">
        <f>+'[1]CORREGIDO EDAD SEX'!AH102</f>
        <v>555993197</v>
      </c>
      <c r="N42" s="128">
        <f>+'[1]CORREGIDO EDAD SEX'!AK102</f>
        <v>507818179</v>
      </c>
      <c r="O42" s="128">
        <f>+'[1]CORREGIDO EDAD SEX'!AN102</f>
        <v>589706156</v>
      </c>
      <c r="P42" s="128">
        <f>+'[1]CORREGIDO EDAD SEX'!AQ102</f>
        <v>688642460</v>
      </c>
      <c r="Q42" s="128">
        <f>+'[1]CORREGIDO EDAD SEX'!AT102</f>
        <v>486649361</v>
      </c>
      <c r="R42" s="128">
        <f>+'[1]CORREGIDO EDAD SEX'!AW102</f>
        <v>325781668</v>
      </c>
      <c r="S42" s="128">
        <f>+'[1]CORREGIDO EDAD SEX'!AZ102</f>
        <v>170836479</v>
      </c>
      <c r="T42" s="128">
        <f>+'[1]CORREGIDO EDAD SEX'!BC102</f>
        <v>76869732</v>
      </c>
      <c r="U42" s="128">
        <f>+'[1]CORREGIDO EDAD SEX'!BF102</f>
        <v>39672706</v>
      </c>
      <c r="V42" s="128">
        <f>+'[1]CORREGIDO EDAD SEX'!BI102</f>
        <v>0</v>
      </c>
      <c r="W42" s="128">
        <f t="shared" si="4"/>
        <v>8047059118</v>
      </c>
    </row>
    <row r="43" spans="1:23" ht="11.25">
      <c r="A43" s="180"/>
      <c r="B43" s="165"/>
      <c r="C43" s="48" t="s">
        <v>67</v>
      </c>
      <c r="D43" s="128">
        <f>+'[1]CORREGIDO EDAD SEX'!G103</f>
        <v>3868585</v>
      </c>
      <c r="E43" s="128">
        <f>+'[1]CORREGIDO EDAD SEX'!J103</f>
        <v>343783</v>
      </c>
      <c r="F43" s="128">
        <f>+'[1]CORREGIDO EDAD SEX'!M103</f>
        <v>1372325</v>
      </c>
      <c r="G43" s="128">
        <f>+'[1]CORREGIDO EDAD SEX'!P103</f>
        <v>2508582</v>
      </c>
      <c r="H43" s="128">
        <f>+'[1]CORREGIDO EDAD SEX'!S103</f>
        <v>1473868</v>
      </c>
      <c r="I43" s="128">
        <f>+'[1]CORREGIDO EDAD SEX'!V103</f>
        <v>4513015</v>
      </c>
      <c r="J43" s="128">
        <f>+'[1]CORREGIDO EDAD SEX'!Y103</f>
        <v>3314082</v>
      </c>
      <c r="K43" s="128">
        <f>+'[1]CORREGIDO EDAD SEX'!AB103</f>
        <v>4917697</v>
      </c>
      <c r="L43" s="128">
        <f>+'[1]CORREGIDO EDAD SEX'!AE103</f>
        <v>6086904</v>
      </c>
      <c r="M43" s="128">
        <f>+'[1]CORREGIDO EDAD SEX'!AH103</f>
        <v>7228710</v>
      </c>
      <c r="N43" s="128">
        <f>+'[1]CORREGIDO EDAD SEX'!AK103</f>
        <v>10154046</v>
      </c>
      <c r="O43" s="128">
        <f>+'[1]CORREGIDO EDAD SEX'!AN103</f>
        <v>5441015</v>
      </c>
      <c r="P43" s="128">
        <f>+'[1]CORREGIDO EDAD SEX'!AQ103</f>
        <v>14473409</v>
      </c>
      <c r="Q43" s="128">
        <f>+'[1]CORREGIDO EDAD SEX'!AT103</f>
        <v>3292093</v>
      </c>
      <c r="R43" s="128">
        <f>+'[1]CORREGIDO EDAD SEX'!AW103</f>
        <v>998000</v>
      </c>
      <c r="S43" s="128">
        <f>+'[1]CORREGIDO EDAD SEX'!AZ103</f>
        <v>3043550</v>
      </c>
      <c r="T43" s="128">
        <f>+'[1]CORREGIDO EDAD SEX'!BC103</f>
        <v>2127200</v>
      </c>
      <c r="U43" s="128">
        <f>+'[1]CORREGIDO EDAD SEX'!BF103</f>
        <v>0</v>
      </c>
      <c r="V43" s="128">
        <f>+'[1]CORREGIDO EDAD SEX'!BI103</f>
        <v>0</v>
      </c>
      <c r="W43" s="128">
        <f t="shared" si="4"/>
        <v>75156864</v>
      </c>
    </row>
    <row r="44" spans="1:23" ht="11.25">
      <c r="A44" s="180"/>
      <c r="B44" s="165"/>
      <c r="C44" s="48" t="s">
        <v>71</v>
      </c>
      <c r="D44" s="128">
        <f>+'[1]CORREGIDO EDAD SEX'!G107</f>
        <v>93390919</v>
      </c>
      <c r="E44" s="128">
        <f>+'[1]CORREGIDO EDAD SEX'!J107</f>
        <v>191160184</v>
      </c>
      <c r="F44" s="128">
        <f>+'[1]CORREGIDO EDAD SEX'!M107</f>
        <v>245944258</v>
      </c>
      <c r="G44" s="128">
        <f>+'[1]CORREGIDO EDAD SEX'!P107</f>
        <v>629941078</v>
      </c>
      <c r="H44" s="128">
        <f>+'[1]CORREGIDO EDAD SEX'!S107</f>
        <v>663074341</v>
      </c>
      <c r="I44" s="128">
        <f>+'[1]CORREGIDO EDAD SEX'!V107</f>
        <v>745445177</v>
      </c>
      <c r="J44" s="128">
        <f>+'[1]CORREGIDO EDAD SEX'!Y107</f>
        <v>858083257</v>
      </c>
      <c r="K44" s="128">
        <f>+'[1]CORREGIDO EDAD SEX'!AB107</f>
        <v>978851381</v>
      </c>
      <c r="L44" s="128">
        <f>+'[1]CORREGIDO EDAD SEX'!AE107</f>
        <v>959668343</v>
      </c>
      <c r="M44" s="128">
        <f>+'[1]CORREGIDO EDAD SEX'!AH107</f>
        <v>901690604</v>
      </c>
      <c r="N44" s="128">
        <f>+'[1]CORREGIDO EDAD SEX'!AK107</f>
        <v>756415240</v>
      </c>
      <c r="O44" s="128">
        <f>+'[1]CORREGIDO EDAD SEX'!AN107</f>
        <v>665239750</v>
      </c>
      <c r="P44" s="128">
        <f>+'[1]CORREGIDO EDAD SEX'!AQ107</f>
        <v>528285169</v>
      </c>
      <c r="Q44" s="128">
        <f>+'[1]CORREGIDO EDAD SEX'!AT107</f>
        <v>266110416</v>
      </c>
      <c r="R44" s="128">
        <f>+'[1]CORREGIDO EDAD SEX'!AW107</f>
        <v>169813321</v>
      </c>
      <c r="S44" s="128">
        <f>+'[1]CORREGIDO EDAD SEX'!AZ107</f>
        <v>158657662</v>
      </c>
      <c r="T44" s="128">
        <f>+'[1]CORREGIDO EDAD SEX'!BC107</f>
        <v>93528145</v>
      </c>
      <c r="U44" s="128">
        <f>+'[1]CORREGIDO EDAD SEX'!BF107</f>
        <v>41421849</v>
      </c>
      <c r="V44" s="128">
        <f>+'[1]CORREGIDO EDAD SEX'!BI107</f>
        <v>0</v>
      </c>
      <c r="W44" s="128">
        <f t="shared" si="4"/>
        <v>8946721094</v>
      </c>
    </row>
    <row r="45" spans="1:23" ht="11.25">
      <c r="A45" s="180"/>
      <c r="B45" s="166"/>
      <c r="C45" s="120" t="s">
        <v>17</v>
      </c>
      <c r="D45" s="129">
        <f aca="true" t="shared" si="5" ref="D45:W45">SUM(D32:D44)</f>
        <v>2720225386</v>
      </c>
      <c r="E45" s="129">
        <f t="shared" si="5"/>
        <v>2468582966</v>
      </c>
      <c r="F45" s="129">
        <f t="shared" si="5"/>
        <v>1824792470</v>
      </c>
      <c r="G45" s="129">
        <f t="shared" si="5"/>
        <v>2582629918</v>
      </c>
      <c r="H45" s="129">
        <f t="shared" si="5"/>
        <v>2784887951</v>
      </c>
      <c r="I45" s="129">
        <f t="shared" si="5"/>
        <v>3390457151</v>
      </c>
      <c r="J45" s="129">
        <f t="shared" si="5"/>
        <v>4312080265</v>
      </c>
      <c r="K45" s="129">
        <f t="shared" si="5"/>
        <v>4695676534</v>
      </c>
      <c r="L45" s="129">
        <f t="shared" si="5"/>
        <v>4710489658</v>
      </c>
      <c r="M45" s="129">
        <f t="shared" si="5"/>
        <v>4643371110</v>
      </c>
      <c r="N45" s="129">
        <f t="shared" si="5"/>
        <v>4205177505</v>
      </c>
      <c r="O45" s="129">
        <f t="shared" si="5"/>
        <v>4051190679</v>
      </c>
      <c r="P45" s="129">
        <f t="shared" si="5"/>
        <v>3856040929</v>
      </c>
      <c r="Q45" s="129">
        <f t="shared" si="5"/>
        <v>2521141293</v>
      </c>
      <c r="R45" s="129">
        <f t="shared" si="5"/>
        <v>1733785412</v>
      </c>
      <c r="S45" s="129">
        <f t="shared" si="5"/>
        <v>1280062875</v>
      </c>
      <c r="T45" s="129">
        <f t="shared" si="5"/>
        <v>646472094</v>
      </c>
      <c r="U45" s="129">
        <f t="shared" si="5"/>
        <v>269091256</v>
      </c>
      <c r="V45" s="129">
        <f t="shared" si="5"/>
        <v>0</v>
      </c>
      <c r="W45" s="129">
        <f t="shared" si="5"/>
        <v>52696155452</v>
      </c>
    </row>
    <row r="46" spans="1:23" ht="11.25">
      <c r="A46" s="180"/>
      <c r="B46" s="164" t="s">
        <v>36</v>
      </c>
      <c r="C46" s="123" t="s">
        <v>124</v>
      </c>
      <c r="D46" s="128">
        <f>+'[1]CORREGIDO EDAD SEX'!G109</f>
        <v>65059733</v>
      </c>
      <c r="E46" s="128">
        <f>+'[1]CORREGIDO EDAD SEX'!J109</f>
        <v>45392547</v>
      </c>
      <c r="F46" s="128">
        <f>+'[1]CORREGIDO EDAD SEX'!M109</f>
        <v>32201001</v>
      </c>
      <c r="G46" s="128">
        <f>+'[1]CORREGIDO EDAD SEX'!P109</f>
        <v>24091311</v>
      </c>
      <c r="H46" s="128">
        <f>+'[1]CORREGIDO EDAD SEX'!S109</f>
        <v>19228071</v>
      </c>
      <c r="I46" s="128">
        <f>+'[1]CORREGIDO EDAD SEX'!V109</f>
        <v>29075155</v>
      </c>
      <c r="J46" s="128">
        <f>+'[1]CORREGIDO EDAD SEX'!Y109</f>
        <v>42715039</v>
      </c>
      <c r="K46" s="128">
        <f>+'[1]CORREGIDO EDAD SEX'!AB109</f>
        <v>44102926</v>
      </c>
      <c r="L46" s="128">
        <f>+'[1]CORREGIDO EDAD SEX'!AE109</f>
        <v>48583305</v>
      </c>
      <c r="M46" s="128">
        <f>+'[1]CORREGIDO EDAD SEX'!AH109</f>
        <v>48484052</v>
      </c>
      <c r="N46" s="128">
        <f>+'[1]CORREGIDO EDAD SEX'!AK109</f>
        <v>41130525</v>
      </c>
      <c r="O46" s="128">
        <f>+'[1]CORREGIDO EDAD SEX'!AN109</f>
        <v>42634091</v>
      </c>
      <c r="P46" s="128">
        <f>+'[1]CORREGIDO EDAD SEX'!AQ109</f>
        <v>39598886</v>
      </c>
      <c r="Q46" s="128">
        <f>+'[1]CORREGIDO EDAD SEX'!AT109</f>
        <v>31620751</v>
      </c>
      <c r="R46" s="128">
        <f>+'[1]CORREGIDO EDAD SEX'!AW109</f>
        <v>18333409</v>
      </c>
      <c r="S46" s="128">
        <f>+'[1]CORREGIDO EDAD SEX'!AZ109</f>
        <v>17186071</v>
      </c>
      <c r="T46" s="128">
        <f>+'[1]CORREGIDO EDAD SEX'!BC109</f>
        <v>8169301</v>
      </c>
      <c r="U46" s="128">
        <f>+'[1]CORREGIDO EDAD SEX'!BF109</f>
        <v>6558776</v>
      </c>
      <c r="V46" s="128">
        <f>+'[1]CORREGIDO EDAD SEX'!BI109</f>
        <v>0</v>
      </c>
      <c r="W46" s="128">
        <f aca="true" t="shared" si="6" ref="W46:W53">SUM(D46:V46)</f>
        <v>604164950</v>
      </c>
    </row>
    <row r="47" spans="1:23" ht="11.25">
      <c r="A47" s="180"/>
      <c r="B47" s="165"/>
      <c r="C47" s="48" t="s">
        <v>72</v>
      </c>
      <c r="D47" s="128">
        <f>+'[1]CORREGIDO EDAD SEX'!G110</f>
        <v>9338478883</v>
      </c>
      <c r="E47" s="128">
        <f>+'[1]CORREGIDO EDAD SEX'!J110</f>
        <v>2179973791</v>
      </c>
      <c r="F47" s="128">
        <f>+'[1]CORREGIDO EDAD SEX'!M110</f>
        <v>1535208620</v>
      </c>
      <c r="G47" s="128">
        <f>+'[1]CORREGIDO EDAD SEX'!P110</f>
        <v>1860296672</v>
      </c>
      <c r="H47" s="128">
        <f>+'[1]CORREGIDO EDAD SEX'!S110</f>
        <v>1846671834</v>
      </c>
      <c r="I47" s="128">
        <f>+'[1]CORREGIDO EDAD SEX'!V110</f>
        <v>2081632298</v>
      </c>
      <c r="J47" s="128">
        <f>+'[1]CORREGIDO EDAD SEX'!Y110</f>
        <v>2220249572</v>
      </c>
      <c r="K47" s="128">
        <f>+'[1]CORREGIDO EDAD SEX'!AB110</f>
        <v>2523321207</v>
      </c>
      <c r="L47" s="128">
        <f>+'[1]CORREGIDO EDAD SEX'!AE110</f>
        <v>3018786344</v>
      </c>
      <c r="M47" s="128">
        <f>+'[1]CORREGIDO EDAD SEX'!AH110</f>
        <v>3180766621</v>
      </c>
      <c r="N47" s="128">
        <f>+'[1]CORREGIDO EDAD SEX'!AK110</f>
        <v>3195063905</v>
      </c>
      <c r="O47" s="128">
        <f>+'[1]CORREGIDO EDAD SEX'!AN110</f>
        <v>3675142304</v>
      </c>
      <c r="P47" s="128">
        <f>+'[1]CORREGIDO EDAD SEX'!AQ110</f>
        <v>3974084765</v>
      </c>
      <c r="Q47" s="128">
        <f>+'[1]CORREGIDO EDAD SEX'!AT110</f>
        <v>3258279434</v>
      </c>
      <c r="R47" s="128">
        <f>+'[1]CORREGIDO EDAD SEX'!AW110</f>
        <v>2298129958</v>
      </c>
      <c r="S47" s="128">
        <f>+'[1]CORREGIDO EDAD SEX'!AZ110</f>
        <v>2350338570</v>
      </c>
      <c r="T47" s="128">
        <f>+'[1]CORREGIDO EDAD SEX'!BC110</f>
        <v>1504252978</v>
      </c>
      <c r="U47" s="128">
        <f>+'[1]CORREGIDO EDAD SEX'!BF110</f>
        <v>1208503354</v>
      </c>
      <c r="V47" s="128">
        <f>+'[1]CORREGIDO EDAD SEX'!BI110</f>
        <v>0</v>
      </c>
      <c r="W47" s="128">
        <f t="shared" si="6"/>
        <v>51249181110</v>
      </c>
    </row>
    <row r="48" spans="1:23" ht="11.25">
      <c r="A48" s="180"/>
      <c r="B48" s="165"/>
      <c r="C48" s="48" t="s">
        <v>73</v>
      </c>
      <c r="D48" s="128">
        <f>+'[1]CORREGIDO EDAD SEX'!G111</f>
        <v>1368172109</v>
      </c>
      <c r="E48" s="128">
        <f>+'[1]CORREGIDO EDAD SEX'!J111</f>
        <v>1174449407</v>
      </c>
      <c r="F48" s="128">
        <f>+'[1]CORREGIDO EDAD SEX'!M111</f>
        <v>956995256</v>
      </c>
      <c r="G48" s="128">
        <f>+'[1]CORREGIDO EDAD SEX'!P111</f>
        <v>1312830835</v>
      </c>
      <c r="H48" s="128">
        <f>+'[1]CORREGIDO EDAD SEX'!S111</f>
        <v>1446077632</v>
      </c>
      <c r="I48" s="128">
        <f>+'[1]CORREGIDO EDAD SEX'!V111</f>
        <v>1875514866</v>
      </c>
      <c r="J48" s="128">
        <f>+'[1]CORREGIDO EDAD SEX'!Y111</f>
        <v>2341151309</v>
      </c>
      <c r="K48" s="128">
        <f>+'[1]CORREGIDO EDAD SEX'!AB111</f>
        <v>2383736225</v>
      </c>
      <c r="L48" s="128">
        <f>+'[1]CORREGIDO EDAD SEX'!AE111</f>
        <v>2311186830</v>
      </c>
      <c r="M48" s="128">
        <f>+'[1]CORREGIDO EDAD SEX'!AH111</f>
        <v>2294983306</v>
      </c>
      <c r="N48" s="128">
        <f>+'[1]CORREGIDO EDAD SEX'!AK111</f>
        <v>2076818055</v>
      </c>
      <c r="O48" s="128">
        <f>+'[1]CORREGIDO EDAD SEX'!AN111</f>
        <v>2069002935</v>
      </c>
      <c r="P48" s="128">
        <f>+'[1]CORREGIDO EDAD SEX'!AQ111</f>
        <v>1946452503</v>
      </c>
      <c r="Q48" s="128">
        <f>+'[1]CORREGIDO EDAD SEX'!AT111</f>
        <v>1376115030</v>
      </c>
      <c r="R48" s="128">
        <f>+'[1]CORREGIDO EDAD SEX'!AW111</f>
        <v>909600718</v>
      </c>
      <c r="S48" s="128">
        <f>+'[1]CORREGIDO EDAD SEX'!AZ111</f>
        <v>705156314</v>
      </c>
      <c r="T48" s="128">
        <f>+'[1]CORREGIDO EDAD SEX'!BC111</f>
        <v>331746192</v>
      </c>
      <c r="U48" s="128">
        <f>+'[1]CORREGIDO EDAD SEX'!BF111</f>
        <v>176157111</v>
      </c>
      <c r="V48" s="128">
        <f>+'[1]CORREGIDO EDAD SEX'!BI111</f>
        <v>0</v>
      </c>
      <c r="W48" s="128">
        <f t="shared" si="6"/>
        <v>27056146633</v>
      </c>
    </row>
    <row r="49" spans="1:23" ht="11.25">
      <c r="A49" s="180"/>
      <c r="B49" s="165"/>
      <c r="C49" s="48" t="s">
        <v>74</v>
      </c>
      <c r="D49" s="128">
        <f>+'[1]CORREGIDO EDAD SEX'!G112</f>
        <v>45533613</v>
      </c>
      <c r="E49" s="128">
        <f>+'[1]CORREGIDO EDAD SEX'!J112</f>
        <v>74859907</v>
      </c>
      <c r="F49" s="128">
        <f>+'[1]CORREGIDO EDAD SEX'!M112</f>
        <v>113311905</v>
      </c>
      <c r="G49" s="128">
        <f>+'[1]CORREGIDO EDAD SEX'!P112</f>
        <v>155642544</v>
      </c>
      <c r="H49" s="128">
        <f>+'[1]CORREGIDO EDAD SEX'!S112</f>
        <v>203782597</v>
      </c>
      <c r="I49" s="128">
        <f>+'[1]CORREGIDO EDAD SEX'!V112</f>
        <v>213183719</v>
      </c>
      <c r="J49" s="128">
        <f>+'[1]CORREGIDO EDAD SEX'!Y112</f>
        <v>277539411</v>
      </c>
      <c r="K49" s="128">
        <f>+'[1]CORREGIDO EDAD SEX'!AB112</f>
        <v>320948329</v>
      </c>
      <c r="L49" s="128">
        <f>+'[1]CORREGIDO EDAD SEX'!AE112</f>
        <v>409789858</v>
      </c>
      <c r="M49" s="128">
        <f>+'[1]CORREGIDO EDAD SEX'!AH112</f>
        <v>486262197</v>
      </c>
      <c r="N49" s="128">
        <f>+'[1]CORREGIDO EDAD SEX'!AK112</f>
        <v>471985023</v>
      </c>
      <c r="O49" s="128">
        <f>+'[1]CORREGIDO EDAD SEX'!AN112</f>
        <v>616790995</v>
      </c>
      <c r="P49" s="128">
        <f>+'[1]CORREGIDO EDAD SEX'!AQ112</f>
        <v>561713732</v>
      </c>
      <c r="Q49" s="128">
        <f>+'[1]CORREGIDO EDAD SEX'!AT112</f>
        <v>434546162</v>
      </c>
      <c r="R49" s="128">
        <f>+'[1]CORREGIDO EDAD SEX'!AW112</f>
        <v>373455611</v>
      </c>
      <c r="S49" s="128">
        <f>+'[1]CORREGIDO EDAD SEX'!AZ112</f>
        <v>296328151</v>
      </c>
      <c r="T49" s="128">
        <f>+'[1]CORREGIDO EDAD SEX'!BC112</f>
        <v>159205079</v>
      </c>
      <c r="U49" s="128">
        <f>+'[1]CORREGIDO EDAD SEX'!BF112</f>
        <v>116832439</v>
      </c>
      <c r="V49" s="128">
        <f>+'[1]CORREGIDO EDAD SEX'!BI112</f>
        <v>0</v>
      </c>
      <c r="W49" s="128">
        <f t="shared" si="6"/>
        <v>5331711272</v>
      </c>
    </row>
    <row r="50" spans="1:23" ht="11.25">
      <c r="A50" s="180"/>
      <c r="B50" s="165"/>
      <c r="C50" s="48" t="s">
        <v>75</v>
      </c>
      <c r="D50" s="128">
        <f>+'[1]CORREGIDO EDAD SEX'!G113</f>
        <v>12441701</v>
      </c>
      <c r="E50" s="128">
        <f>+'[1]CORREGIDO EDAD SEX'!J113</f>
        <v>79315701</v>
      </c>
      <c r="F50" s="128">
        <f>+'[1]CORREGIDO EDAD SEX'!M113</f>
        <v>108937121</v>
      </c>
      <c r="G50" s="128">
        <f>+'[1]CORREGIDO EDAD SEX'!P113</f>
        <v>163039280</v>
      </c>
      <c r="H50" s="128">
        <f>+'[1]CORREGIDO EDAD SEX'!S113</f>
        <v>188952575</v>
      </c>
      <c r="I50" s="128">
        <f>+'[1]CORREGIDO EDAD SEX'!V113</f>
        <v>369271027</v>
      </c>
      <c r="J50" s="128">
        <f>+'[1]CORREGIDO EDAD SEX'!Y113</f>
        <v>526655988</v>
      </c>
      <c r="K50" s="128">
        <f>+'[1]CORREGIDO EDAD SEX'!AB113</f>
        <v>551275771</v>
      </c>
      <c r="L50" s="128">
        <f>+'[1]CORREGIDO EDAD SEX'!AE113</f>
        <v>566141179</v>
      </c>
      <c r="M50" s="128">
        <f>+'[1]CORREGIDO EDAD SEX'!AH113</f>
        <v>750245914</v>
      </c>
      <c r="N50" s="128">
        <f>+'[1]CORREGIDO EDAD SEX'!AK113</f>
        <v>764861621</v>
      </c>
      <c r="O50" s="128">
        <f>+'[1]CORREGIDO EDAD SEX'!AN113</f>
        <v>733432890</v>
      </c>
      <c r="P50" s="128">
        <f>+'[1]CORREGIDO EDAD SEX'!AQ113</f>
        <v>595549204</v>
      </c>
      <c r="Q50" s="128">
        <f>+'[1]CORREGIDO EDAD SEX'!AT113</f>
        <v>309787645</v>
      </c>
      <c r="R50" s="128">
        <f>+'[1]CORREGIDO EDAD SEX'!AW113</f>
        <v>155791339</v>
      </c>
      <c r="S50" s="128">
        <f>+'[1]CORREGIDO EDAD SEX'!AZ113</f>
        <v>99953181</v>
      </c>
      <c r="T50" s="128">
        <f>+'[1]CORREGIDO EDAD SEX'!BC113</f>
        <v>46793178</v>
      </c>
      <c r="U50" s="128">
        <f>+'[1]CORREGIDO EDAD SEX'!BF113</f>
        <v>18648837</v>
      </c>
      <c r="V50" s="128">
        <f>+'[1]CORREGIDO EDAD SEX'!BI113</f>
        <v>0</v>
      </c>
      <c r="W50" s="128">
        <f t="shared" si="6"/>
        <v>6041094152</v>
      </c>
    </row>
    <row r="51" spans="1:23" ht="11.25">
      <c r="A51" s="180"/>
      <c r="B51" s="165"/>
      <c r="C51" s="48" t="s">
        <v>76</v>
      </c>
      <c r="D51" s="128">
        <f>+'[1]CORREGIDO EDAD SEX'!G114</f>
        <v>2725920</v>
      </c>
      <c r="E51" s="128">
        <f>+'[1]CORREGIDO EDAD SEX'!J114</f>
        <v>4431608</v>
      </c>
      <c r="F51" s="128">
        <f>+'[1]CORREGIDO EDAD SEX'!M114</f>
        <v>8304020</v>
      </c>
      <c r="G51" s="128">
        <f>+'[1]CORREGIDO EDAD SEX'!P114</f>
        <v>5216084</v>
      </c>
      <c r="H51" s="128">
        <f>+'[1]CORREGIDO EDAD SEX'!S114</f>
        <v>5493918</v>
      </c>
      <c r="I51" s="128">
        <f>+'[1]CORREGIDO EDAD SEX'!V114</f>
        <v>1853586</v>
      </c>
      <c r="J51" s="128">
        <f>+'[1]CORREGIDO EDAD SEX'!Y114</f>
        <v>7959647</v>
      </c>
      <c r="K51" s="128">
        <f>+'[1]CORREGIDO EDAD SEX'!AB114</f>
        <v>9644750</v>
      </c>
      <c r="L51" s="128">
        <f>+'[1]CORREGIDO EDAD SEX'!AE114</f>
        <v>11761969</v>
      </c>
      <c r="M51" s="128">
        <f>+'[1]CORREGIDO EDAD SEX'!AH114</f>
        <v>26412072</v>
      </c>
      <c r="N51" s="128">
        <f>+'[1]CORREGIDO EDAD SEX'!AK114</f>
        <v>22164234</v>
      </c>
      <c r="O51" s="128">
        <f>+'[1]CORREGIDO EDAD SEX'!AN114</f>
        <v>51513470</v>
      </c>
      <c r="P51" s="128">
        <f>+'[1]CORREGIDO EDAD SEX'!AQ114</f>
        <v>93309063</v>
      </c>
      <c r="Q51" s="128">
        <f>+'[1]CORREGIDO EDAD SEX'!AT114</f>
        <v>61080324</v>
      </c>
      <c r="R51" s="128">
        <f>+'[1]CORREGIDO EDAD SEX'!AW114</f>
        <v>84658952</v>
      </c>
      <c r="S51" s="128">
        <f>+'[1]CORREGIDO EDAD SEX'!AZ114</f>
        <v>108128690</v>
      </c>
      <c r="T51" s="128">
        <f>+'[1]CORREGIDO EDAD SEX'!BC114</f>
        <v>73944987</v>
      </c>
      <c r="U51" s="128">
        <f>+'[1]CORREGIDO EDAD SEX'!BF114</f>
        <v>41148412</v>
      </c>
      <c r="V51" s="128">
        <f>+'[1]CORREGIDO EDAD SEX'!BI114</f>
        <v>0</v>
      </c>
      <c r="W51" s="128">
        <f t="shared" si="6"/>
        <v>619751706</v>
      </c>
    </row>
    <row r="52" spans="1:23" ht="11.25">
      <c r="A52" s="180"/>
      <c r="B52" s="165"/>
      <c r="C52" s="48" t="s">
        <v>77</v>
      </c>
      <c r="D52" s="128">
        <f>+'[1]CORREGIDO EDAD SEX'!G115</f>
        <v>72160954</v>
      </c>
      <c r="E52" s="128">
        <f>+'[1]CORREGIDO EDAD SEX'!J115</f>
        <v>22726012</v>
      </c>
      <c r="F52" s="128">
        <f>+'[1]CORREGIDO EDAD SEX'!M115</f>
        <v>11047889</v>
      </c>
      <c r="G52" s="128">
        <f>+'[1]CORREGIDO EDAD SEX'!P115</f>
        <v>22896956</v>
      </c>
      <c r="H52" s="128">
        <f>+'[1]CORREGIDO EDAD SEX'!S115</f>
        <v>15213097</v>
      </c>
      <c r="I52" s="128">
        <f>+'[1]CORREGIDO EDAD SEX'!V115</f>
        <v>16876562</v>
      </c>
      <c r="J52" s="128">
        <f>+'[1]CORREGIDO EDAD SEX'!Y115</f>
        <v>32702172</v>
      </c>
      <c r="K52" s="128">
        <f>+'[1]CORREGIDO EDAD SEX'!AB115</f>
        <v>21033259</v>
      </c>
      <c r="L52" s="128">
        <f>+'[1]CORREGIDO EDAD SEX'!AE115</f>
        <v>39868245</v>
      </c>
      <c r="M52" s="128">
        <f>+'[1]CORREGIDO EDAD SEX'!AH115</f>
        <v>47749928</v>
      </c>
      <c r="N52" s="128">
        <f>+'[1]CORREGIDO EDAD SEX'!AK115</f>
        <v>39818918</v>
      </c>
      <c r="O52" s="128">
        <f>+'[1]CORREGIDO EDAD SEX'!AN115</f>
        <v>47271706</v>
      </c>
      <c r="P52" s="128">
        <f>+'[1]CORREGIDO EDAD SEX'!AQ115</f>
        <v>29888403</v>
      </c>
      <c r="Q52" s="128">
        <f>+'[1]CORREGIDO EDAD SEX'!AT115</f>
        <v>35249524</v>
      </c>
      <c r="R52" s="128">
        <f>+'[1]CORREGIDO EDAD SEX'!AW115</f>
        <v>17753655</v>
      </c>
      <c r="S52" s="128">
        <f>+'[1]CORREGIDO EDAD SEX'!AZ115</f>
        <v>15236207</v>
      </c>
      <c r="T52" s="128">
        <f>+'[1]CORREGIDO EDAD SEX'!BC115</f>
        <v>10879934</v>
      </c>
      <c r="U52" s="128">
        <f>+'[1]CORREGIDO EDAD SEX'!BF115</f>
        <v>7961364</v>
      </c>
      <c r="V52" s="128">
        <f>+'[1]CORREGIDO EDAD SEX'!BI115</f>
        <v>0</v>
      </c>
      <c r="W52" s="128">
        <f t="shared" si="6"/>
        <v>506334785</v>
      </c>
    </row>
    <row r="53" spans="1:23" ht="11.25">
      <c r="A53" s="180"/>
      <c r="B53" s="165"/>
      <c r="C53" s="48" t="s">
        <v>97</v>
      </c>
      <c r="D53" s="128">
        <f>+'[1]CORREGIDO EDAD SEX'!G116</f>
        <v>1330800</v>
      </c>
      <c r="E53" s="128">
        <f>+'[1]CORREGIDO EDAD SEX'!J116</f>
        <v>25000</v>
      </c>
      <c r="F53" s="128">
        <f>+'[1]CORREGIDO EDAD SEX'!M116</f>
        <v>10000</v>
      </c>
      <c r="G53" s="128">
        <f>+'[1]CORREGIDO EDAD SEX'!P116</f>
        <v>0</v>
      </c>
      <c r="H53" s="128">
        <f>+'[1]CORREGIDO EDAD SEX'!S116</f>
        <v>11113058</v>
      </c>
      <c r="I53" s="128">
        <f>+'[1]CORREGIDO EDAD SEX'!V116</f>
        <v>9120000</v>
      </c>
      <c r="J53" s="128">
        <f>+'[1]CORREGIDO EDAD SEX'!Y116</f>
        <v>94040</v>
      </c>
      <c r="K53" s="128">
        <f>+'[1]CORREGIDO EDAD SEX'!AB116</f>
        <v>1397966</v>
      </c>
      <c r="L53" s="128">
        <f>+'[1]CORREGIDO EDAD SEX'!AE116</f>
        <v>403000</v>
      </c>
      <c r="M53" s="128">
        <f>+'[1]CORREGIDO EDAD SEX'!AH116</f>
        <v>174500</v>
      </c>
      <c r="N53" s="128">
        <f>+'[1]CORREGIDO EDAD SEX'!AK116</f>
        <v>5534500</v>
      </c>
      <c r="O53" s="128">
        <f>+'[1]CORREGIDO EDAD SEX'!AN116</f>
        <v>9705482</v>
      </c>
      <c r="P53" s="128">
        <f>+'[1]CORREGIDO EDAD SEX'!AQ116</f>
        <v>315000</v>
      </c>
      <c r="Q53" s="128">
        <f>+'[1]CORREGIDO EDAD SEX'!AT116</f>
        <v>9999900</v>
      </c>
      <c r="R53" s="128">
        <f>+'[1]CORREGIDO EDAD SEX'!AW116</f>
        <v>993000</v>
      </c>
      <c r="S53" s="128">
        <f>+'[1]CORREGIDO EDAD SEX'!AZ116</f>
        <v>188500</v>
      </c>
      <c r="T53" s="128">
        <f>+'[1]CORREGIDO EDAD SEX'!BC116</f>
        <v>50000</v>
      </c>
      <c r="U53" s="128">
        <f>+'[1]CORREGIDO EDAD SEX'!BF116</f>
        <v>219170</v>
      </c>
      <c r="V53" s="128">
        <f>+'[1]CORREGIDO EDAD SEX'!BI116</f>
        <v>0</v>
      </c>
      <c r="W53" s="128">
        <f t="shared" si="6"/>
        <v>50673916</v>
      </c>
    </row>
    <row r="54" spans="1:23" ht="11.25">
      <c r="A54" s="180"/>
      <c r="B54" s="166"/>
      <c r="C54" s="120" t="s">
        <v>17</v>
      </c>
      <c r="D54" s="129">
        <f aca="true" t="shared" si="7" ref="D54:W54">SUM(D46:D53)</f>
        <v>10905903713</v>
      </c>
      <c r="E54" s="129">
        <f t="shared" si="7"/>
        <v>3581173973</v>
      </c>
      <c r="F54" s="129">
        <f t="shared" si="7"/>
        <v>2766015812</v>
      </c>
      <c r="G54" s="129">
        <f t="shared" si="7"/>
        <v>3544013682</v>
      </c>
      <c r="H54" s="129">
        <f t="shared" si="7"/>
        <v>3736532782</v>
      </c>
      <c r="I54" s="129">
        <f t="shared" si="7"/>
        <v>4596527213</v>
      </c>
      <c r="J54" s="129">
        <f t="shared" si="7"/>
        <v>5449067178</v>
      </c>
      <c r="K54" s="129">
        <f t="shared" si="7"/>
        <v>5855460433</v>
      </c>
      <c r="L54" s="129">
        <f t="shared" si="7"/>
        <v>6406520730</v>
      </c>
      <c r="M54" s="129">
        <f t="shared" si="7"/>
        <v>6835078590</v>
      </c>
      <c r="N54" s="129">
        <f t="shared" si="7"/>
        <v>6617376781</v>
      </c>
      <c r="O54" s="129">
        <f t="shared" si="7"/>
        <v>7245493873</v>
      </c>
      <c r="P54" s="129">
        <f t="shared" si="7"/>
        <v>7240911556</v>
      </c>
      <c r="Q54" s="129">
        <f t="shared" si="7"/>
        <v>5516678770</v>
      </c>
      <c r="R54" s="129">
        <f t="shared" si="7"/>
        <v>3858716642</v>
      </c>
      <c r="S54" s="129">
        <f t="shared" si="7"/>
        <v>3592515684</v>
      </c>
      <c r="T54" s="129">
        <f t="shared" si="7"/>
        <v>2135041649</v>
      </c>
      <c r="U54" s="129">
        <f t="shared" si="7"/>
        <v>1576029463</v>
      </c>
      <c r="V54" s="129">
        <f t="shared" si="7"/>
        <v>0</v>
      </c>
      <c r="W54" s="129">
        <f t="shared" si="7"/>
        <v>91459058524</v>
      </c>
    </row>
    <row r="55" spans="1:23" ht="11.25">
      <c r="A55" s="180"/>
      <c r="B55" s="164" t="s">
        <v>215</v>
      </c>
      <c r="C55" s="123" t="s">
        <v>210</v>
      </c>
      <c r="D55" s="128">
        <f>+'[1]CORREGIDO EDAD SEX'!G118</f>
        <v>706107489</v>
      </c>
      <c r="E55" s="128">
        <f>+'[1]CORREGIDO EDAD SEX'!J118</f>
        <v>550903967</v>
      </c>
      <c r="F55" s="128">
        <f>+'[1]CORREGIDO EDAD SEX'!M118</f>
        <v>301475420</v>
      </c>
      <c r="G55" s="128">
        <f>+'[1]CORREGIDO EDAD SEX'!P118</f>
        <v>487490248</v>
      </c>
      <c r="H55" s="128">
        <f>+'[1]CORREGIDO EDAD SEX'!S118</f>
        <v>357450555</v>
      </c>
      <c r="I55" s="128">
        <f>+'[1]CORREGIDO EDAD SEX'!V118</f>
        <v>515524887</v>
      </c>
      <c r="J55" s="128">
        <f>+'[1]CORREGIDO EDAD SEX'!Y118</f>
        <v>705960939</v>
      </c>
      <c r="K55" s="128">
        <f>+'[1]CORREGIDO EDAD SEX'!AB118</f>
        <v>856424286</v>
      </c>
      <c r="L55" s="128">
        <f>+'[1]CORREGIDO EDAD SEX'!AE118</f>
        <v>969202915</v>
      </c>
      <c r="M55" s="128">
        <f>+'[1]CORREGIDO EDAD SEX'!AH118</f>
        <v>934936598</v>
      </c>
      <c r="N55" s="128">
        <f>+'[1]CORREGIDO EDAD SEX'!AK118</f>
        <v>879827903</v>
      </c>
      <c r="O55" s="128">
        <f>+'[1]CORREGIDO EDAD SEX'!AN118</f>
        <v>975829727</v>
      </c>
      <c r="P55" s="128">
        <f>+'[1]CORREGIDO EDAD SEX'!AQ118</f>
        <v>1059335547</v>
      </c>
      <c r="Q55" s="128">
        <f>+'[1]CORREGIDO EDAD SEX'!AT118</f>
        <v>804809093</v>
      </c>
      <c r="R55" s="128">
        <f>+'[1]CORREGIDO EDAD SEX'!AW118</f>
        <v>649501394</v>
      </c>
      <c r="S55" s="128">
        <f>+'[1]CORREGIDO EDAD SEX'!AZ118</f>
        <v>525054701</v>
      </c>
      <c r="T55" s="128">
        <f>+'[1]CORREGIDO EDAD SEX'!BC118</f>
        <v>268619384</v>
      </c>
      <c r="U55" s="128">
        <f>+'[1]CORREGIDO EDAD SEX'!BF118</f>
        <v>177297008</v>
      </c>
      <c r="V55" s="128">
        <f>+'[1]CORREGIDO EDAD SEX'!BI118</f>
        <v>0</v>
      </c>
      <c r="W55" s="128">
        <f aca="true" t="shared" si="8" ref="W55:W62">SUM(D55:V55)</f>
        <v>11725752061</v>
      </c>
    </row>
    <row r="56" spans="1:23" ht="11.25">
      <c r="A56" s="180"/>
      <c r="B56" s="165"/>
      <c r="C56" s="48" t="s">
        <v>213</v>
      </c>
      <c r="D56" s="128">
        <f>+'[1]CORREGIDO EDAD SEX'!G119</f>
        <v>2155719784</v>
      </c>
      <c r="E56" s="128">
        <f>+'[1]CORREGIDO EDAD SEX'!J119</f>
        <v>1003435904</v>
      </c>
      <c r="F56" s="128">
        <f>+'[1]CORREGIDO EDAD SEX'!M119</f>
        <v>731191647</v>
      </c>
      <c r="G56" s="128">
        <f>+'[1]CORREGIDO EDAD SEX'!P119</f>
        <v>1142522124</v>
      </c>
      <c r="H56" s="128">
        <f>+'[1]CORREGIDO EDAD SEX'!S119</f>
        <v>1308420458</v>
      </c>
      <c r="I56" s="128">
        <f>+'[1]CORREGIDO EDAD SEX'!V119</f>
        <v>1668709496</v>
      </c>
      <c r="J56" s="128">
        <f>+'[1]CORREGIDO EDAD SEX'!Y119</f>
        <v>1932191230</v>
      </c>
      <c r="K56" s="128">
        <f>+'[1]CORREGIDO EDAD SEX'!AB119</f>
        <v>2047845299</v>
      </c>
      <c r="L56" s="128">
        <f>+'[1]CORREGIDO EDAD SEX'!AE119</f>
        <v>2236943299</v>
      </c>
      <c r="M56" s="128">
        <f>+'[1]CORREGIDO EDAD SEX'!AH119</f>
        <v>2295764743</v>
      </c>
      <c r="N56" s="128">
        <f>+'[1]CORREGIDO EDAD SEX'!AK119</f>
        <v>2249944492</v>
      </c>
      <c r="O56" s="128">
        <f>+'[1]CORREGIDO EDAD SEX'!AN119</f>
        <v>2380281637</v>
      </c>
      <c r="P56" s="128">
        <f>+'[1]CORREGIDO EDAD SEX'!AQ119</f>
        <v>2689650572</v>
      </c>
      <c r="Q56" s="128">
        <f>+'[1]CORREGIDO EDAD SEX'!AT119</f>
        <v>1936851523</v>
      </c>
      <c r="R56" s="128">
        <f>+'[1]CORREGIDO EDAD SEX'!AW119</f>
        <v>1210403055</v>
      </c>
      <c r="S56" s="128">
        <f>+'[1]CORREGIDO EDAD SEX'!AZ119</f>
        <v>1147362847</v>
      </c>
      <c r="T56" s="128">
        <f>+'[1]CORREGIDO EDAD SEX'!BC119</f>
        <v>672799471</v>
      </c>
      <c r="U56" s="128">
        <f>+'[1]CORREGIDO EDAD SEX'!BF119</f>
        <v>402291723</v>
      </c>
      <c r="V56" s="128">
        <f>+'[1]CORREGIDO EDAD SEX'!BI119</f>
        <v>0</v>
      </c>
      <c r="W56" s="128">
        <f t="shared" si="8"/>
        <v>29212329304</v>
      </c>
    </row>
    <row r="57" spans="1:23" ht="11.25">
      <c r="A57" s="180"/>
      <c r="B57" s="165"/>
      <c r="C57" s="48" t="s">
        <v>121</v>
      </c>
      <c r="D57" s="128">
        <f>+'[1]CORREGIDO EDAD SEX'!G120</f>
        <v>1091054592</v>
      </c>
      <c r="E57" s="128">
        <f>+'[1]CORREGIDO EDAD SEX'!J120</f>
        <v>628012504</v>
      </c>
      <c r="F57" s="128">
        <f>+'[1]CORREGIDO EDAD SEX'!M120</f>
        <v>494238606</v>
      </c>
      <c r="G57" s="128">
        <f>+'[1]CORREGIDO EDAD SEX'!P120</f>
        <v>860195269</v>
      </c>
      <c r="H57" s="128">
        <f>+'[1]CORREGIDO EDAD SEX'!S120</f>
        <v>864323699</v>
      </c>
      <c r="I57" s="128">
        <f>+'[1]CORREGIDO EDAD SEX'!V120</f>
        <v>1089233856</v>
      </c>
      <c r="J57" s="128">
        <f>+'[1]CORREGIDO EDAD SEX'!Y120</f>
        <v>1129945237</v>
      </c>
      <c r="K57" s="128">
        <f>+'[1]CORREGIDO EDAD SEX'!AB120</f>
        <v>1141732389</v>
      </c>
      <c r="L57" s="128">
        <f>+'[1]CORREGIDO EDAD SEX'!AE120</f>
        <v>1419587945</v>
      </c>
      <c r="M57" s="128">
        <f>+'[1]CORREGIDO EDAD SEX'!AH120</f>
        <v>1861181430</v>
      </c>
      <c r="N57" s="128">
        <f>+'[1]CORREGIDO EDAD SEX'!AK120</f>
        <v>1513473103</v>
      </c>
      <c r="O57" s="128">
        <f>+'[1]CORREGIDO EDAD SEX'!AN120</f>
        <v>1735410557</v>
      </c>
      <c r="P57" s="128">
        <f>+'[1]CORREGIDO EDAD SEX'!AQ120</f>
        <v>1762437561</v>
      </c>
      <c r="Q57" s="128">
        <f>+'[1]CORREGIDO EDAD SEX'!AT120</f>
        <v>1288416310</v>
      </c>
      <c r="R57" s="128">
        <f>+'[1]CORREGIDO EDAD SEX'!AW120</f>
        <v>902550177</v>
      </c>
      <c r="S57" s="128">
        <f>+'[1]CORREGIDO EDAD SEX'!AZ120</f>
        <v>1051406177</v>
      </c>
      <c r="T57" s="128">
        <f>+'[1]CORREGIDO EDAD SEX'!BC120</f>
        <v>455799751</v>
      </c>
      <c r="U57" s="128">
        <f>+'[1]CORREGIDO EDAD SEX'!BF120</f>
        <v>361568806</v>
      </c>
      <c r="V57" s="128">
        <f>+'[1]CORREGIDO EDAD SEX'!BI120</f>
        <v>0</v>
      </c>
      <c r="W57" s="128">
        <f t="shared" si="8"/>
        <v>19650567969</v>
      </c>
    </row>
    <row r="58" spans="1:23" ht="11.25">
      <c r="A58" s="180"/>
      <c r="B58" s="165"/>
      <c r="C58" s="48" t="s">
        <v>78</v>
      </c>
      <c r="D58" s="128">
        <f>+'[1]CORREGIDO EDAD SEX'!G121</f>
        <v>66746892</v>
      </c>
      <c r="E58" s="128">
        <f>+'[1]CORREGIDO EDAD SEX'!J121</f>
        <v>446790677</v>
      </c>
      <c r="F58" s="128">
        <f>+'[1]CORREGIDO EDAD SEX'!M121</f>
        <v>1022022043</v>
      </c>
      <c r="G58" s="128">
        <f>+'[1]CORREGIDO EDAD SEX'!P121</f>
        <v>1023715403</v>
      </c>
      <c r="H58" s="128">
        <f>+'[1]CORREGIDO EDAD SEX'!S121</f>
        <v>616757591</v>
      </c>
      <c r="I58" s="128">
        <f>+'[1]CORREGIDO EDAD SEX'!V121</f>
        <v>709967424</v>
      </c>
      <c r="J58" s="128">
        <f>+'[1]CORREGIDO EDAD SEX'!Y121</f>
        <v>780221566</v>
      </c>
      <c r="K58" s="128">
        <f>+'[1]CORREGIDO EDAD SEX'!AB121</f>
        <v>733346251</v>
      </c>
      <c r="L58" s="128">
        <f>+'[1]CORREGIDO EDAD SEX'!AE121</f>
        <v>735156613</v>
      </c>
      <c r="M58" s="128">
        <f>+'[1]CORREGIDO EDAD SEX'!AH121</f>
        <v>667165897</v>
      </c>
      <c r="N58" s="128">
        <f>+'[1]CORREGIDO EDAD SEX'!AK121</f>
        <v>546140819</v>
      </c>
      <c r="O58" s="128">
        <f>+'[1]CORREGIDO EDAD SEX'!AN121</f>
        <v>504036797</v>
      </c>
      <c r="P58" s="128">
        <f>+'[1]CORREGIDO EDAD SEX'!AQ121</f>
        <v>380593831</v>
      </c>
      <c r="Q58" s="128">
        <f>+'[1]CORREGIDO EDAD SEX'!AT121</f>
        <v>226632221</v>
      </c>
      <c r="R58" s="128">
        <f>+'[1]CORREGIDO EDAD SEX'!AW121</f>
        <v>113472937</v>
      </c>
      <c r="S58" s="128">
        <f>+'[1]CORREGIDO EDAD SEX'!AZ121</f>
        <v>107207109</v>
      </c>
      <c r="T58" s="128">
        <f>+'[1]CORREGIDO EDAD SEX'!BC121</f>
        <v>41655569</v>
      </c>
      <c r="U58" s="128">
        <f>+'[1]CORREGIDO EDAD SEX'!BF121</f>
        <v>24266579</v>
      </c>
      <c r="V58" s="128">
        <f>+'[1]CORREGIDO EDAD SEX'!BI121</f>
        <v>0</v>
      </c>
      <c r="W58" s="128">
        <f t="shared" si="8"/>
        <v>8745896219</v>
      </c>
    </row>
    <row r="59" spans="1:23" ht="11.25">
      <c r="A59" s="180"/>
      <c r="B59" s="165"/>
      <c r="C59" s="48" t="s">
        <v>211</v>
      </c>
      <c r="D59" s="128">
        <f>+'[1]CORREGIDO EDAD SEX'!G122</f>
        <v>8488955</v>
      </c>
      <c r="E59" s="128">
        <f>+'[1]CORREGIDO EDAD SEX'!J122</f>
        <v>22428333</v>
      </c>
      <c r="F59" s="128">
        <f>+'[1]CORREGIDO EDAD SEX'!M122</f>
        <v>14294806</v>
      </c>
      <c r="G59" s="128">
        <f>+'[1]CORREGIDO EDAD SEX'!P122</f>
        <v>22720370</v>
      </c>
      <c r="H59" s="128">
        <f>+'[1]CORREGIDO EDAD SEX'!S122</f>
        <v>79869162</v>
      </c>
      <c r="I59" s="128">
        <f>+'[1]CORREGIDO EDAD SEX'!V122</f>
        <v>67047922</v>
      </c>
      <c r="J59" s="128">
        <f>+'[1]CORREGIDO EDAD SEX'!Y122</f>
        <v>136720431</v>
      </c>
      <c r="K59" s="128">
        <f>+'[1]CORREGIDO EDAD SEX'!AB122</f>
        <v>279216929</v>
      </c>
      <c r="L59" s="128">
        <f>+'[1]CORREGIDO EDAD SEX'!AE122</f>
        <v>274501338</v>
      </c>
      <c r="M59" s="128">
        <f>+'[1]CORREGIDO EDAD SEX'!AH122</f>
        <v>478886820</v>
      </c>
      <c r="N59" s="128">
        <f>+'[1]CORREGIDO EDAD SEX'!AK122</f>
        <v>632952865</v>
      </c>
      <c r="O59" s="128">
        <f>+'[1]CORREGIDO EDAD SEX'!AN122</f>
        <v>779814663</v>
      </c>
      <c r="P59" s="128">
        <f>+'[1]CORREGIDO EDAD SEX'!AQ122</f>
        <v>885832175</v>
      </c>
      <c r="Q59" s="128">
        <f>+'[1]CORREGIDO EDAD SEX'!AT122</f>
        <v>828887234</v>
      </c>
      <c r="R59" s="128">
        <f>+'[1]CORREGIDO EDAD SEX'!AW122</f>
        <v>399242304</v>
      </c>
      <c r="S59" s="128">
        <f>+'[1]CORREGIDO EDAD SEX'!AZ122</f>
        <v>466081433</v>
      </c>
      <c r="T59" s="128">
        <f>+'[1]CORREGIDO EDAD SEX'!BC122</f>
        <v>57893820</v>
      </c>
      <c r="U59" s="128">
        <f>+'[1]CORREGIDO EDAD SEX'!BF122</f>
        <v>24629452</v>
      </c>
      <c r="V59" s="128">
        <f>+'[1]CORREGIDO EDAD SEX'!BI122</f>
        <v>0</v>
      </c>
      <c r="W59" s="128">
        <f t="shared" si="8"/>
        <v>5459509012</v>
      </c>
    </row>
    <row r="60" spans="1:23" ht="11.25">
      <c r="A60" s="180"/>
      <c r="B60" s="165"/>
      <c r="C60" s="48" t="s">
        <v>212</v>
      </c>
      <c r="D60" s="128">
        <f>+'[1]CORREGIDO EDAD SEX'!G123</f>
        <v>5586875</v>
      </c>
      <c r="E60" s="128">
        <f>+'[1]CORREGIDO EDAD SEX'!J123</f>
        <v>4859193</v>
      </c>
      <c r="F60" s="128">
        <f>+'[1]CORREGIDO EDAD SEX'!M123</f>
        <v>0</v>
      </c>
      <c r="G60" s="128">
        <f>+'[1]CORREGIDO EDAD SEX'!P123</f>
        <v>2659534</v>
      </c>
      <c r="H60" s="128">
        <f>+'[1]CORREGIDO EDAD SEX'!S123</f>
        <v>18100486</v>
      </c>
      <c r="I60" s="128">
        <f>+'[1]CORREGIDO EDAD SEX'!V123</f>
        <v>4699577</v>
      </c>
      <c r="J60" s="128">
        <f>+'[1]CORREGIDO EDAD SEX'!Y123</f>
        <v>19453915</v>
      </c>
      <c r="K60" s="128">
        <f>+'[1]CORREGIDO EDAD SEX'!AB123</f>
        <v>12306409</v>
      </c>
      <c r="L60" s="128">
        <f>+'[1]CORREGIDO EDAD SEX'!AE123</f>
        <v>1739605</v>
      </c>
      <c r="M60" s="128">
        <f>+'[1]CORREGIDO EDAD SEX'!AH123</f>
        <v>28569578</v>
      </c>
      <c r="N60" s="128">
        <f>+'[1]CORREGIDO EDAD SEX'!AK123</f>
        <v>18024551</v>
      </c>
      <c r="O60" s="128">
        <f>+'[1]CORREGIDO EDAD SEX'!AN123</f>
        <v>31156757</v>
      </c>
      <c r="P60" s="128">
        <f>+'[1]CORREGIDO EDAD SEX'!AQ123</f>
        <v>27770636</v>
      </c>
      <c r="Q60" s="128">
        <f>+'[1]CORREGIDO EDAD SEX'!AT123</f>
        <v>21804099</v>
      </c>
      <c r="R60" s="128">
        <f>+'[1]CORREGIDO EDAD SEX'!AW123</f>
        <v>22874652</v>
      </c>
      <c r="S60" s="128">
        <f>+'[1]CORREGIDO EDAD SEX'!AZ123</f>
        <v>4902190</v>
      </c>
      <c r="T60" s="128">
        <f>+'[1]CORREGIDO EDAD SEX'!BC123</f>
        <v>0</v>
      </c>
      <c r="U60" s="128">
        <f>+'[1]CORREGIDO EDAD SEX'!BF123</f>
        <v>0</v>
      </c>
      <c r="V60" s="128">
        <f>+'[1]CORREGIDO EDAD SEX'!BI123</f>
        <v>0</v>
      </c>
      <c r="W60" s="128">
        <f t="shared" si="8"/>
        <v>224508057</v>
      </c>
    </row>
    <row r="61" spans="1:23" ht="11.25">
      <c r="A61" s="180"/>
      <c r="B61" s="166"/>
      <c r="C61" s="120" t="s">
        <v>17</v>
      </c>
      <c r="D61" s="129">
        <f>SUM(D55:D60)</f>
        <v>4033704587</v>
      </c>
      <c r="E61" s="129">
        <f aca="true" t="shared" si="9" ref="E61:W61">SUM(E55:E60)</f>
        <v>2656430578</v>
      </c>
      <c r="F61" s="129">
        <f t="shared" si="9"/>
        <v>2563222522</v>
      </c>
      <c r="G61" s="129">
        <f t="shared" si="9"/>
        <v>3539302948</v>
      </c>
      <c r="H61" s="129">
        <f t="shared" si="9"/>
        <v>3244921951</v>
      </c>
      <c r="I61" s="129">
        <f t="shared" si="9"/>
        <v>4055183162</v>
      </c>
      <c r="J61" s="129">
        <f t="shared" si="9"/>
        <v>4704493318</v>
      </c>
      <c r="K61" s="129">
        <f t="shared" si="9"/>
        <v>5070871563</v>
      </c>
      <c r="L61" s="129">
        <f t="shared" si="9"/>
        <v>5637131715</v>
      </c>
      <c r="M61" s="129">
        <f t="shared" si="9"/>
        <v>6266505066</v>
      </c>
      <c r="N61" s="129">
        <f t="shared" si="9"/>
        <v>5840363733</v>
      </c>
      <c r="O61" s="129">
        <f t="shared" si="9"/>
        <v>6406530138</v>
      </c>
      <c r="P61" s="129">
        <f t="shared" si="9"/>
        <v>6805620322</v>
      </c>
      <c r="Q61" s="129">
        <f t="shared" si="9"/>
        <v>5107400480</v>
      </c>
      <c r="R61" s="129">
        <f t="shared" si="9"/>
        <v>3298044519</v>
      </c>
      <c r="S61" s="129">
        <f t="shared" si="9"/>
        <v>3302014457</v>
      </c>
      <c r="T61" s="129">
        <f t="shared" si="9"/>
        <v>1496767995</v>
      </c>
      <c r="U61" s="129">
        <f t="shared" si="9"/>
        <v>990053568</v>
      </c>
      <c r="V61" s="129">
        <f t="shared" si="9"/>
        <v>0</v>
      </c>
      <c r="W61" s="129">
        <f t="shared" si="9"/>
        <v>75018562622</v>
      </c>
    </row>
    <row r="62" spans="1:23" ht="11.25">
      <c r="A62" s="180"/>
      <c r="B62" s="171" t="s">
        <v>19</v>
      </c>
      <c r="C62" s="171"/>
      <c r="D62" s="128">
        <f>+'[1]CORREGIDO EDAD SEX'!G127</f>
        <v>2965915876</v>
      </c>
      <c r="E62" s="128">
        <f>+'[1]CORREGIDO EDAD SEX'!J127</f>
        <v>1480726175</v>
      </c>
      <c r="F62" s="128">
        <f>+'[1]CORREGIDO EDAD SEX'!M127</f>
        <v>1451341110</v>
      </c>
      <c r="G62" s="128">
        <f>+'[1]CORREGIDO EDAD SEX'!P127</f>
        <v>1841318990</v>
      </c>
      <c r="H62" s="128">
        <f>+'[1]CORREGIDO EDAD SEX'!S127</f>
        <v>2021377392</v>
      </c>
      <c r="I62" s="128">
        <f>+'[1]CORREGIDO EDAD SEX'!V127</f>
        <v>2583835497</v>
      </c>
      <c r="J62" s="128">
        <f>+'[1]CORREGIDO EDAD SEX'!Y127</f>
        <v>2882597914</v>
      </c>
      <c r="K62" s="128">
        <f>+'[1]CORREGIDO EDAD SEX'!AB127</f>
        <v>2931461405</v>
      </c>
      <c r="L62" s="128">
        <f>+'[1]CORREGIDO EDAD SEX'!AE127</f>
        <v>3106718791</v>
      </c>
      <c r="M62" s="128">
        <f>+'[1]CORREGIDO EDAD SEX'!AH127</f>
        <v>3082175361</v>
      </c>
      <c r="N62" s="128">
        <f>+'[1]CORREGIDO EDAD SEX'!AK127</f>
        <v>3282205264</v>
      </c>
      <c r="O62" s="128">
        <f>+'[1]CORREGIDO EDAD SEX'!AN127</f>
        <v>3232695449</v>
      </c>
      <c r="P62" s="128">
        <f>+'[1]CORREGIDO EDAD SEX'!AQ127</f>
        <v>2907989803</v>
      </c>
      <c r="Q62" s="128">
        <f>+'[1]CORREGIDO EDAD SEX'!AT127</f>
        <v>2380965544</v>
      </c>
      <c r="R62" s="128">
        <f>+'[1]CORREGIDO EDAD SEX'!AW127</f>
        <v>1410397927</v>
      </c>
      <c r="S62" s="128">
        <f>+'[1]CORREGIDO EDAD SEX'!AZ127</f>
        <v>1083302554</v>
      </c>
      <c r="T62" s="128">
        <f>+'[1]CORREGIDO EDAD SEX'!BC127</f>
        <v>540130644</v>
      </c>
      <c r="U62" s="128">
        <f>+'[1]CORREGIDO EDAD SEX'!BF127</f>
        <v>408514214</v>
      </c>
      <c r="V62" s="128">
        <f>+'[1]CORREGIDO EDAD SEX'!BI127</f>
        <v>0</v>
      </c>
      <c r="W62" s="128">
        <f t="shared" si="8"/>
        <v>39593669910</v>
      </c>
    </row>
    <row r="63" spans="1:23" ht="12" thickBot="1">
      <c r="A63" s="181"/>
      <c r="B63" s="139"/>
      <c r="C63" s="121" t="s">
        <v>122</v>
      </c>
      <c r="D63" s="129">
        <f aca="true" t="shared" si="10" ref="D63:V63">D62+D61+D54+D31+D15+D11+D45</f>
        <v>40645254860</v>
      </c>
      <c r="E63" s="129">
        <f t="shared" si="10"/>
        <v>23265981367</v>
      </c>
      <c r="F63" s="129">
        <f t="shared" si="10"/>
        <v>18807524211</v>
      </c>
      <c r="G63" s="129">
        <f t="shared" si="10"/>
        <v>21230915154</v>
      </c>
      <c r="H63" s="129">
        <f t="shared" si="10"/>
        <v>20086262681</v>
      </c>
      <c r="I63" s="129">
        <f t="shared" si="10"/>
        <v>24916992528</v>
      </c>
      <c r="J63" s="129">
        <f t="shared" si="10"/>
        <v>30643181879</v>
      </c>
      <c r="K63" s="129">
        <f t="shared" si="10"/>
        <v>33264871711</v>
      </c>
      <c r="L63" s="129">
        <f t="shared" si="10"/>
        <v>35019225380</v>
      </c>
      <c r="M63" s="129">
        <f t="shared" si="10"/>
        <v>36046335112</v>
      </c>
      <c r="N63" s="129">
        <f t="shared" si="10"/>
        <v>33794094477</v>
      </c>
      <c r="O63" s="129">
        <f t="shared" si="10"/>
        <v>33905495265</v>
      </c>
      <c r="P63" s="129">
        <f t="shared" si="10"/>
        <v>31898405788</v>
      </c>
      <c r="Q63" s="129">
        <f t="shared" si="10"/>
        <v>23240874077</v>
      </c>
      <c r="R63" s="129">
        <f t="shared" si="10"/>
        <v>15292869546</v>
      </c>
      <c r="S63" s="129">
        <f t="shared" si="10"/>
        <v>13497747533</v>
      </c>
      <c r="T63" s="129">
        <f t="shared" si="10"/>
        <v>7227779060</v>
      </c>
      <c r="U63" s="129">
        <f t="shared" si="10"/>
        <v>4759815333</v>
      </c>
      <c r="V63" s="129">
        <f t="shared" si="10"/>
        <v>0</v>
      </c>
      <c r="W63" s="129">
        <f>+W62+W61+W54+W31+W15+W11+W45</f>
        <v>447543625962</v>
      </c>
    </row>
    <row r="64" spans="1:23" ht="11.25">
      <c r="A64" s="78" t="s">
        <v>197</v>
      </c>
      <c r="B64" s="79"/>
      <c r="C64" s="79"/>
      <c r="D64" s="2"/>
      <c r="E64" s="2"/>
      <c r="F64" s="2"/>
      <c r="G64" s="2"/>
      <c r="H64" s="2"/>
      <c r="W64" s="80"/>
    </row>
    <row r="65" spans="1:23" ht="11.25">
      <c r="A65" s="83"/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1:23" ht="11.25">
      <c r="A66" s="83"/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11.25">
      <c r="A67" s="148" t="s">
        <v>184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</row>
    <row r="68" spans="1:23" ht="11.25">
      <c r="A68" s="178" t="s">
        <v>148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</row>
    <row r="69" spans="1:23" ht="11.25">
      <c r="A69" s="178" t="s">
        <v>205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</row>
    <row r="70" spans="1:23" ht="12" thickBot="1">
      <c r="A70" s="62"/>
      <c r="B70" s="86">
        <v>1000000</v>
      </c>
      <c r="C70" s="62"/>
      <c r="D70" s="84"/>
      <c r="E70" s="84"/>
      <c r="F70" s="84"/>
      <c r="G70" s="84"/>
      <c r="H70" s="84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11.25">
      <c r="A71" s="176" t="s">
        <v>15</v>
      </c>
      <c r="B71" s="176" t="s">
        <v>95</v>
      </c>
      <c r="C71" s="176" t="s">
        <v>96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76" t="s">
        <v>194</v>
      </c>
      <c r="W71" s="176" t="s">
        <v>0</v>
      </c>
    </row>
    <row r="72" spans="1:23" ht="11.25">
      <c r="A72" s="186"/>
      <c r="B72" s="186"/>
      <c r="C72" s="186"/>
      <c r="D72" s="85" t="s">
        <v>88</v>
      </c>
      <c r="E72" s="85" t="s">
        <v>89</v>
      </c>
      <c r="F72" s="85" t="s">
        <v>90</v>
      </c>
      <c r="G72" s="85" t="s">
        <v>14</v>
      </c>
      <c r="H72" s="85" t="s">
        <v>3</v>
      </c>
      <c r="I72" s="85" t="s">
        <v>4</v>
      </c>
      <c r="J72" s="85" t="s">
        <v>5</v>
      </c>
      <c r="K72" s="85" t="s">
        <v>6</v>
      </c>
      <c r="L72" s="85" t="s">
        <v>7</v>
      </c>
      <c r="M72" s="85" t="s">
        <v>8</v>
      </c>
      <c r="N72" s="85" t="s">
        <v>9</v>
      </c>
      <c r="O72" s="85" t="s">
        <v>10</v>
      </c>
      <c r="P72" s="85" t="s">
        <v>11</v>
      </c>
      <c r="Q72" s="85" t="s">
        <v>116</v>
      </c>
      <c r="R72" s="85" t="s">
        <v>117</v>
      </c>
      <c r="S72" s="85" t="s">
        <v>118</v>
      </c>
      <c r="T72" s="85" t="s">
        <v>119</v>
      </c>
      <c r="U72" s="85" t="s">
        <v>120</v>
      </c>
      <c r="V72" s="186"/>
      <c r="W72" s="186"/>
    </row>
    <row r="73" spans="1:23" ht="11.25">
      <c r="A73" s="177"/>
      <c r="B73" s="177"/>
      <c r="C73" s="177"/>
      <c r="D73" s="188" t="s">
        <v>123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</row>
    <row r="74" spans="1:23" ht="11.25">
      <c r="A74" s="179" t="s">
        <v>1</v>
      </c>
      <c r="B74" s="164" t="s">
        <v>33</v>
      </c>
      <c r="C74" s="123" t="s">
        <v>37</v>
      </c>
      <c r="D74" s="128">
        <f>+'[1]CORREGIDO EDAD SEX'!G3</f>
        <v>9871873465</v>
      </c>
      <c r="E74" s="128">
        <f>+'[1]CORREGIDO EDAD SEX'!J3</f>
        <v>5764964334</v>
      </c>
      <c r="F74" s="128">
        <f>+'[1]CORREGIDO EDAD SEX'!M3</f>
        <v>4559435591</v>
      </c>
      <c r="G74" s="128">
        <f>+'[1]CORREGIDO EDAD SEX'!P3</f>
        <v>5040855234</v>
      </c>
      <c r="H74" s="128">
        <f>+'[1]CORREGIDO EDAD SEX'!S3</f>
        <v>5327621118</v>
      </c>
      <c r="I74" s="128">
        <f>+'[1]CORREGIDO EDAD SEX'!V3</f>
        <v>7820099361</v>
      </c>
      <c r="J74" s="128">
        <f>+'[1]CORREGIDO EDAD SEX'!Y3</f>
        <v>10550981309</v>
      </c>
      <c r="K74" s="128">
        <f>+'[1]CORREGIDO EDAD SEX'!AB3</f>
        <v>9183868756</v>
      </c>
      <c r="L74" s="128">
        <f>+'[1]CORREGIDO EDAD SEX'!AE3</f>
        <v>7560239380</v>
      </c>
      <c r="M74" s="128">
        <f>+'[1]CORREGIDO EDAD SEX'!AH3</f>
        <v>7266937166</v>
      </c>
      <c r="N74" s="128">
        <f>+'[1]CORREGIDO EDAD SEX'!AK3</f>
        <v>6646510537</v>
      </c>
      <c r="O74" s="128">
        <f>+'[1]CORREGIDO EDAD SEX'!AN3</f>
        <v>5267952320</v>
      </c>
      <c r="P74" s="128">
        <f>+'[1]CORREGIDO EDAD SEX'!AQ3</f>
        <v>3918011068</v>
      </c>
      <c r="Q74" s="128">
        <f>+'[1]CORREGIDO EDAD SEX'!AT3</f>
        <v>2290157700</v>
      </c>
      <c r="R74" s="128">
        <f>+'[1]CORREGIDO EDAD SEX'!AW3</f>
        <v>1452880193</v>
      </c>
      <c r="S74" s="128">
        <f>+'[1]CORREGIDO EDAD SEX'!AZ3</f>
        <v>997766623</v>
      </c>
      <c r="T74" s="128">
        <f>+'[1]CORREGIDO EDAD SEX'!BC3</f>
        <v>549937414</v>
      </c>
      <c r="U74" s="128">
        <f>+'[1]CORREGIDO EDAD SEX'!BF3</f>
        <v>335207192</v>
      </c>
      <c r="V74" s="128">
        <f>+'[1]CORREGIDO EDAD SEX'!BI3</f>
        <v>0</v>
      </c>
      <c r="W74" s="128">
        <f>SUM(D74:V74)</f>
        <v>94405298761</v>
      </c>
    </row>
    <row r="75" spans="1:23" ht="11.25" customHeight="1">
      <c r="A75" s="180"/>
      <c r="B75" s="172"/>
      <c r="C75" s="48" t="s">
        <v>38</v>
      </c>
      <c r="D75" s="128">
        <f>+'[1]CORREGIDO EDAD SEX'!G4</f>
        <v>109140307</v>
      </c>
      <c r="E75" s="128">
        <f>+'[1]CORREGIDO EDAD SEX'!J4</f>
        <v>84969283</v>
      </c>
      <c r="F75" s="128">
        <f>+'[1]CORREGIDO EDAD SEX'!M4</f>
        <v>59439171</v>
      </c>
      <c r="G75" s="128">
        <f>+'[1]CORREGIDO EDAD SEX'!P4</f>
        <v>54546988</v>
      </c>
      <c r="H75" s="128">
        <f>+'[1]CORREGIDO EDAD SEX'!S4</f>
        <v>40700486</v>
      </c>
      <c r="I75" s="128">
        <f>+'[1]CORREGIDO EDAD SEX'!V4</f>
        <v>60037636</v>
      </c>
      <c r="J75" s="128">
        <f>+'[1]CORREGIDO EDAD SEX'!Y4</f>
        <v>103546425</v>
      </c>
      <c r="K75" s="128">
        <f>+'[1]CORREGIDO EDAD SEX'!AB4</f>
        <v>119781544</v>
      </c>
      <c r="L75" s="128">
        <f>+'[1]CORREGIDO EDAD SEX'!AE4</f>
        <v>112201490</v>
      </c>
      <c r="M75" s="128">
        <f>+'[1]CORREGIDO EDAD SEX'!AH4</f>
        <v>107778367</v>
      </c>
      <c r="N75" s="128">
        <f>+'[1]CORREGIDO EDAD SEX'!AK4</f>
        <v>104995109</v>
      </c>
      <c r="O75" s="128">
        <f>+'[1]CORREGIDO EDAD SEX'!AN4</f>
        <v>90067825</v>
      </c>
      <c r="P75" s="128">
        <f>+'[1]CORREGIDO EDAD SEX'!AQ4</f>
        <v>70241505</v>
      </c>
      <c r="Q75" s="128">
        <f>+'[1]CORREGIDO EDAD SEX'!AT4</f>
        <v>38418591</v>
      </c>
      <c r="R75" s="128">
        <f>+'[1]CORREGIDO EDAD SEX'!AW4</f>
        <v>30021183</v>
      </c>
      <c r="S75" s="128">
        <f>+'[1]CORREGIDO EDAD SEX'!AZ4</f>
        <v>35105873</v>
      </c>
      <c r="T75" s="128">
        <f>+'[1]CORREGIDO EDAD SEX'!BC4</f>
        <v>36485507</v>
      </c>
      <c r="U75" s="128">
        <f>+'[1]CORREGIDO EDAD SEX'!BF4</f>
        <v>48515699</v>
      </c>
      <c r="V75" s="128">
        <f>+'[1]CORREGIDO EDAD SEX'!BI4</f>
        <v>0</v>
      </c>
      <c r="W75" s="128">
        <f>SUM(D75:V75)</f>
        <v>1305992989</v>
      </c>
    </row>
    <row r="76" spans="1:23" ht="11.25" customHeight="1">
      <c r="A76" s="180"/>
      <c r="B76" s="172"/>
      <c r="C76" s="48" t="s">
        <v>39</v>
      </c>
      <c r="D76" s="128">
        <f>+'[1]CORREGIDO EDAD SEX'!G5</f>
        <v>1558871441</v>
      </c>
      <c r="E76" s="128">
        <f>+'[1]CORREGIDO EDAD SEX'!J5</f>
        <v>171380330</v>
      </c>
      <c r="F76" s="128">
        <f>+'[1]CORREGIDO EDAD SEX'!M5</f>
        <v>154199832</v>
      </c>
      <c r="G76" s="128">
        <f>+'[1]CORREGIDO EDAD SEX'!P5</f>
        <v>222430129</v>
      </c>
      <c r="H76" s="128">
        <f>+'[1]CORREGIDO EDAD SEX'!S5</f>
        <v>278688312</v>
      </c>
      <c r="I76" s="128">
        <f>+'[1]CORREGIDO EDAD SEX'!V5</f>
        <v>533975352</v>
      </c>
      <c r="J76" s="128">
        <f>+'[1]CORREGIDO EDAD SEX'!Y5</f>
        <v>826663729</v>
      </c>
      <c r="K76" s="128">
        <f>+'[1]CORREGIDO EDAD SEX'!AB5</f>
        <v>709039433</v>
      </c>
      <c r="L76" s="128">
        <f>+'[1]CORREGIDO EDAD SEX'!AE5</f>
        <v>452907444</v>
      </c>
      <c r="M76" s="128">
        <f>+'[1]CORREGIDO EDAD SEX'!AH5</f>
        <v>460027155</v>
      </c>
      <c r="N76" s="128">
        <f>+'[1]CORREGIDO EDAD SEX'!AK5</f>
        <v>435166080</v>
      </c>
      <c r="O76" s="128">
        <f>+'[1]CORREGIDO EDAD SEX'!AN5</f>
        <v>408449236</v>
      </c>
      <c r="P76" s="128">
        <f>+'[1]CORREGIDO EDAD SEX'!AQ5</f>
        <v>415780669</v>
      </c>
      <c r="Q76" s="128">
        <f>+'[1]CORREGIDO EDAD SEX'!AT5</f>
        <v>276110460</v>
      </c>
      <c r="R76" s="128">
        <f>+'[1]CORREGIDO EDAD SEX'!AW5</f>
        <v>249987630</v>
      </c>
      <c r="S76" s="128">
        <f>+'[1]CORREGIDO EDAD SEX'!AZ5</f>
        <v>224610190</v>
      </c>
      <c r="T76" s="128">
        <f>+'[1]CORREGIDO EDAD SEX'!BC5</f>
        <v>208844662</v>
      </c>
      <c r="U76" s="128">
        <f>+'[1]CORREGIDO EDAD SEX'!BF5</f>
        <v>172706169</v>
      </c>
      <c r="V76" s="128">
        <f>+'[1]CORREGIDO EDAD SEX'!BI5</f>
        <v>0</v>
      </c>
      <c r="W76" s="128">
        <f>SUM(D76:V76)</f>
        <v>7759838253</v>
      </c>
    </row>
    <row r="77" spans="1:23" ht="11.25" customHeight="1">
      <c r="A77" s="180"/>
      <c r="B77" s="175"/>
      <c r="C77" s="120" t="s">
        <v>17</v>
      </c>
      <c r="D77" s="129">
        <f>SUM(D74:D76)</f>
        <v>11539885213</v>
      </c>
      <c r="E77" s="129">
        <f aca="true" t="shared" si="11" ref="E77:W77">SUM(E74:E76)</f>
        <v>6021313947</v>
      </c>
      <c r="F77" s="129">
        <f t="shared" si="11"/>
        <v>4773074594</v>
      </c>
      <c r="G77" s="129">
        <f t="shared" si="11"/>
        <v>5317832351</v>
      </c>
      <c r="H77" s="129">
        <f t="shared" si="11"/>
        <v>5647009916</v>
      </c>
      <c r="I77" s="129">
        <f t="shared" si="11"/>
        <v>8414112349</v>
      </c>
      <c r="J77" s="129">
        <f t="shared" si="11"/>
        <v>11481191463</v>
      </c>
      <c r="K77" s="129">
        <f t="shared" si="11"/>
        <v>10012689733</v>
      </c>
      <c r="L77" s="129">
        <f t="shared" si="11"/>
        <v>8125348314</v>
      </c>
      <c r="M77" s="129">
        <f t="shared" si="11"/>
        <v>7834742688</v>
      </c>
      <c r="N77" s="129">
        <f t="shared" si="11"/>
        <v>7186671726</v>
      </c>
      <c r="O77" s="129">
        <f t="shared" si="11"/>
        <v>5766469381</v>
      </c>
      <c r="P77" s="129">
        <f t="shared" si="11"/>
        <v>4404033242</v>
      </c>
      <c r="Q77" s="129">
        <f t="shared" si="11"/>
        <v>2604686751</v>
      </c>
      <c r="R77" s="129">
        <f t="shared" si="11"/>
        <v>1732889006</v>
      </c>
      <c r="S77" s="129">
        <f t="shared" si="11"/>
        <v>1257482686</v>
      </c>
      <c r="T77" s="129">
        <f t="shared" si="11"/>
        <v>795267583</v>
      </c>
      <c r="U77" s="129">
        <f t="shared" si="11"/>
        <v>556429060</v>
      </c>
      <c r="V77" s="129">
        <f t="shared" si="11"/>
        <v>0</v>
      </c>
      <c r="W77" s="129">
        <f t="shared" si="11"/>
        <v>103471130003</v>
      </c>
    </row>
    <row r="78" spans="1:23" ht="11.25">
      <c r="A78" s="180"/>
      <c r="B78" s="164" t="s">
        <v>34</v>
      </c>
      <c r="C78" s="48" t="s">
        <v>40</v>
      </c>
      <c r="D78" s="128">
        <f>+'[1]CORREGIDO EDAD SEX'!G7</f>
        <v>1846061967</v>
      </c>
      <c r="E78" s="128">
        <f>+'[1]CORREGIDO EDAD SEX'!J7</f>
        <v>1145592194</v>
      </c>
      <c r="F78" s="128">
        <f>+'[1]CORREGIDO EDAD SEX'!M7</f>
        <v>1169561993</v>
      </c>
      <c r="G78" s="128">
        <f>+'[1]CORREGIDO EDAD SEX'!P7</f>
        <v>2014432270</v>
      </c>
      <c r="H78" s="128">
        <f>+'[1]CORREGIDO EDAD SEX'!S7</f>
        <v>2081880506</v>
      </c>
      <c r="I78" s="128">
        <f>+'[1]CORREGIDO EDAD SEX'!V7</f>
        <v>2866399416</v>
      </c>
      <c r="J78" s="128">
        <f>+'[1]CORREGIDO EDAD SEX'!Y7</f>
        <v>3806842695</v>
      </c>
      <c r="K78" s="128">
        <f>+'[1]CORREGIDO EDAD SEX'!AB7</f>
        <v>3518507892</v>
      </c>
      <c r="L78" s="128">
        <f>+'[1]CORREGIDO EDAD SEX'!AE7</f>
        <v>3099001535</v>
      </c>
      <c r="M78" s="128">
        <f>+'[1]CORREGIDO EDAD SEX'!AH7</f>
        <v>3222065125</v>
      </c>
      <c r="N78" s="128">
        <f>+'[1]CORREGIDO EDAD SEX'!AK7</f>
        <v>3025771699</v>
      </c>
      <c r="O78" s="128">
        <f>+'[1]CORREGIDO EDAD SEX'!AN7</f>
        <v>2347607082</v>
      </c>
      <c r="P78" s="128">
        <f>+'[1]CORREGIDO EDAD SEX'!AQ7</f>
        <v>1787532857</v>
      </c>
      <c r="Q78" s="128">
        <f>+'[1]CORREGIDO EDAD SEX'!AT7</f>
        <v>1093805398</v>
      </c>
      <c r="R78" s="128">
        <f>+'[1]CORREGIDO EDAD SEX'!AW7</f>
        <v>734058437</v>
      </c>
      <c r="S78" s="128">
        <f>+'[1]CORREGIDO EDAD SEX'!AZ7</f>
        <v>570470788</v>
      </c>
      <c r="T78" s="128">
        <f>+'[1]CORREGIDO EDAD SEX'!BC7</f>
        <v>357101805</v>
      </c>
      <c r="U78" s="128">
        <f>+'[1]CORREGIDO EDAD SEX'!BF7</f>
        <v>276312520</v>
      </c>
      <c r="V78" s="128">
        <f>+'[1]CORREGIDO EDAD SEX'!BI7</f>
        <v>0</v>
      </c>
      <c r="W78" s="128">
        <f>SUM(D78:V78)</f>
        <v>34963006179</v>
      </c>
    </row>
    <row r="79" spans="1:23" ht="11.25">
      <c r="A79" s="180"/>
      <c r="B79" s="165"/>
      <c r="C79" s="48" t="s">
        <v>41</v>
      </c>
      <c r="D79" s="128">
        <f>+'[1]CORREGIDO EDAD SEX'!G8</f>
        <v>2032071880</v>
      </c>
      <c r="E79" s="128">
        <f>+'[1]CORREGIDO EDAD SEX'!J8</f>
        <v>1430180037</v>
      </c>
      <c r="F79" s="128">
        <f>+'[1]CORREGIDO EDAD SEX'!M8</f>
        <v>1585899221</v>
      </c>
      <c r="G79" s="128">
        <f>+'[1]CORREGIDO EDAD SEX'!P8</f>
        <v>2052998008</v>
      </c>
      <c r="H79" s="128">
        <f>+'[1]CORREGIDO EDAD SEX'!S8</f>
        <v>2160738653</v>
      </c>
      <c r="I79" s="128">
        <f>+'[1]CORREGIDO EDAD SEX'!V8</f>
        <v>3387917414</v>
      </c>
      <c r="J79" s="128">
        <f>+'[1]CORREGIDO EDAD SEX'!Y8</f>
        <v>4744543152</v>
      </c>
      <c r="K79" s="128">
        <f>+'[1]CORREGIDO EDAD SEX'!AB8</f>
        <v>4826965611</v>
      </c>
      <c r="L79" s="128">
        <f>+'[1]CORREGIDO EDAD SEX'!AE8</f>
        <v>4852829284</v>
      </c>
      <c r="M79" s="128">
        <f>+'[1]CORREGIDO EDAD SEX'!AH8</f>
        <v>5030341187</v>
      </c>
      <c r="N79" s="128">
        <f>+'[1]CORREGIDO EDAD SEX'!AK8</f>
        <v>4693970246</v>
      </c>
      <c r="O79" s="128">
        <f>+'[1]CORREGIDO EDAD SEX'!AN8</f>
        <v>3802814943</v>
      </c>
      <c r="P79" s="128">
        <f>+'[1]CORREGIDO EDAD SEX'!AQ8</f>
        <v>2901174359</v>
      </c>
      <c r="Q79" s="128">
        <f>+'[1]CORREGIDO EDAD SEX'!AT8</f>
        <v>1750067717</v>
      </c>
      <c r="R79" s="128">
        <f>+'[1]CORREGIDO EDAD SEX'!AW8</f>
        <v>1153849269</v>
      </c>
      <c r="S79" s="128">
        <f>+'[1]CORREGIDO EDAD SEX'!AZ8</f>
        <v>828880115</v>
      </c>
      <c r="T79" s="128">
        <f>+'[1]CORREGIDO EDAD SEX'!BC8</f>
        <v>493099766</v>
      </c>
      <c r="U79" s="128">
        <f>+'[1]CORREGIDO EDAD SEX'!BF8</f>
        <v>285997298</v>
      </c>
      <c r="V79" s="128">
        <f>+'[1]CORREGIDO EDAD SEX'!BI8</f>
        <v>0</v>
      </c>
      <c r="W79" s="128">
        <f>SUM(D79:V79)</f>
        <v>48014338160</v>
      </c>
    </row>
    <row r="80" spans="1:23" ht="11.25">
      <c r="A80" s="180"/>
      <c r="B80" s="165"/>
      <c r="C80" s="48" t="s">
        <v>42</v>
      </c>
      <c r="D80" s="128">
        <f>+'[1]CORREGIDO EDAD SEX'!G9</f>
        <v>39223812</v>
      </c>
      <c r="E80" s="128">
        <f>+'[1]CORREGIDO EDAD SEX'!J9</f>
        <v>47758922</v>
      </c>
      <c r="F80" s="128">
        <f>+'[1]CORREGIDO EDAD SEX'!M9</f>
        <v>81422391</v>
      </c>
      <c r="G80" s="128">
        <f>+'[1]CORREGIDO EDAD SEX'!P9</f>
        <v>157537681</v>
      </c>
      <c r="H80" s="128">
        <f>+'[1]CORREGIDO EDAD SEX'!S9</f>
        <v>293161909</v>
      </c>
      <c r="I80" s="128">
        <f>+'[1]CORREGIDO EDAD SEX'!V9</f>
        <v>498945977</v>
      </c>
      <c r="J80" s="128">
        <f>+'[1]CORREGIDO EDAD SEX'!Y9</f>
        <v>706391098</v>
      </c>
      <c r="K80" s="128">
        <f>+'[1]CORREGIDO EDAD SEX'!AB9</f>
        <v>769547211</v>
      </c>
      <c r="L80" s="128">
        <f>+'[1]CORREGIDO EDAD SEX'!AE9</f>
        <v>820212818</v>
      </c>
      <c r="M80" s="128">
        <f>+'[1]CORREGIDO EDAD SEX'!AH9</f>
        <v>834997684</v>
      </c>
      <c r="N80" s="128">
        <f>+'[1]CORREGIDO EDAD SEX'!AK9</f>
        <v>672977403</v>
      </c>
      <c r="O80" s="128">
        <f>+'[1]CORREGIDO EDAD SEX'!AN9</f>
        <v>498143973</v>
      </c>
      <c r="P80" s="128">
        <f>+'[1]CORREGIDO EDAD SEX'!AQ9</f>
        <v>365737802</v>
      </c>
      <c r="Q80" s="128">
        <f>+'[1]CORREGIDO EDAD SEX'!AT9</f>
        <v>212614537</v>
      </c>
      <c r="R80" s="128">
        <f>+'[1]CORREGIDO EDAD SEX'!AW9</f>
        <v>117310819</v>
      </c>
      <c r="S80" s="128">
        <f>+'[1]CORREGIDO EDAD SEX'!AZ9</f>
        <v>76095135</v>
      </c>
      <c r="T80" s="128">
        <f>+'[1]CORREGIDO EDAD SEX'!BC9</f>
        <v>35907305</v>
      </c>
      <c r="U80" s="128">
        <f>+'[1]CORREGIDO EDAD SEX'!BF9</f>
        <v>15222407</v>
      </c>
      <c r="V80" s="128">
        <f>+'[1]CORREGIDO EDAD SEX'!BI9</f>
        <v>0</v>
      </c>
      <c r="W80" s="128">
        <f>SUM(D80:V80)</f>
        <v>6243208884</v>
      </c>
    </row>
    <row r="81" spans="1:23" ht="11.25">
      <c r="A81" s="180"/>
      <c r="B81" s="166"/>
      <c r="C81" s="120" t="s">
        <v>17</v>
      </c>
      <c r="D81" s="129">
        <f>SUM(D78:D80)</f>
        <v>3917357659</v>
      </c>
      <c r="E81" s="129">
        <f aca="true" t="shared" si="12" ref="E81:W81">SUM(E78:E80)</f>
        <v>2623531153</v>
      </c>
      <c r="F81" s="129">
        <f t="shared" si="12"/>
        <v>2836883605</v>
      </c>
      <c r="G81" s="129">
        <f t="shared" si="12"/>
        <v>4224967959</v>
      </c>
      <c r="H81" s="129">
        <f t="shared" si="12"/>
        <v>4535781068</v>
      </c>
      <c r="I81" s="129">
        <f t="shared" si="12"/>
        <v>6753262807</v>
      </c>
      <c r="J81" s="129">
        <f t="shared" si="12"/>
        <v>9257776945</v>
      </c>
      <c r="K81" s="129">
        <f t="shared" si="12"/>
        <v>9115020714</v>
      </c>
      <c r="L81" s="129">
        <f t="shared" si="12"/>
        <v>8772043637</v>
      </c>
      <c r="M81" s="129">
        <f t="shared" si="12"/>
        <v>9087403996</v>
      </c>
      <c r="N81" s="129">
        <f t="shared" si="12"/>
        <v>8392719348</v>
      </c>
      <c r="O81" s="129">
        <f t="shared" si="12"/>
        <v>6648565998</v>
      </c>
      <c r="P81" s="129">
        <f t="shared" si="12"/>
        <v>5054445018</v>
      </c>
      <c r="Q81" s="129">
        <f t="shared" si="12"/>
        <v>3056487652</v>
      </c>
      <c r="R81" s="129">
        <f t="shared" si="12"/>
        <v>2005218525</v>
      </c>
      <c r="S81" s="129">
        <f t="shared" si="12"/>
        <v>1475446038</v>
      </c>
      <c r="T81" s="129">
        <f t="shared" si="12"/>
        <v>886108876</v>
      </c>
      <c r="U81" s="129">
        <f t="shared" si="12"/>
        <v>577532225</v>
      </c>
      <c r="V81" s="129">
        <f t="shared" si="12"/>
        <v>0</v>
      </c>
      <c r="W81" s="129">
        <f t="shared" si="12"/>
        <v>89220553223</v>
      </c>
    </row>
    <row r="82" spans="1:23" ht="11.25">
      <c r="A82" s="180"/>
      <c r="B82" s="164" t="s">
        <v>79</v>
      </c>
      <c r="C82" s="48" t="s">
        <v>43</v>
      </c>
      <c r="D82" s="128">
        <f>+'[1]CORREGIDO EDAD SEX'!G11</f>
        <v>60049531</v>
      </c>
      <c r="E82" s="128">
        <f>+'[1]CORREGIDO EDAD SEX'!J11</f>
        <v>45454723</v>
      </c>
      <c r="F82" s="128">
        <f>+'[1]CORREGIDO EDAD SEX'!M11</f>
        <v>40279925</v>
      </c>
      <c r="G82" s="128">
        <f>+'[1]CORREGIDO EDAD SEX'!P11</f>
        <v>57756792</v>
      </c>
      <c r="H82" s="128">
        <f>+'[1]CORREGIDO EDAD SEX'!S11</f>
        <v>56676573</v>
      </c>
      <c r="I82" s="128">
        <f>+'[1]CORREGIDO EDAD SEX'!V11</f>
        <v>86124673</v>
      </c>
      <c r="J82" s="128">
        <f>+'[1]CORREGIDO EDAD SEX'!Y11</f>
        <v>112003220</v>
      </c>
      <c r="K82" s="128">
        <f>+'[1]CORREGIDO EDAD SEX'!AB11</f>
        <v>178167606</v>
      </c>
      <c r="L82" s="128">
        <f>+'[1]CORREGIDO EDAD SEX'!AE11</f>
        <v>356080814</v>
      </c>
      <c r="M82" s="128">
        <f>+'[1]CORREGIDO EDAD SEX'!AH11</f>
        <v>595025954</v>
      </c>
      <c r="N82" s="128">
        <f>+'[1]CORREGIDO EDAD SEX'!AK11</f>
        <v>782212316</v>
      </c>
      <c r="O82" s="128">
        <f>+'[1]CORREGIDO EDAD SEX'!AN11</f>
        <v>661251553</v>
      </c>
      <c r="P82" s="128">
        <f>+'[1]CORREGIDO EDAD SEX'!AQ11</f>
        <v>522418025</v>
      </c>
      <c r="Q82" s="128">
        <f>+'[1]CORREGIDO EDAD SEX'!AT11</f>
        <v>334452793</v>
      </c>
      <c r="R82" s="128">
        <f>+'[1]CORREGIDO EDAD SEX'!AW11</f>
        <v>194001461</v>
      </c>
      <c r="S82" s="128">
        <f>+'[1]CORREGIDO EDAD SEX'!AZ11</f>
        <v>117726438</v>
      </c>
      <c r="T82" s="128">
        <f>+'[1]CORREGIDO EDAD SEX'!BC11</f>
        <v>50303873</v>
      </c>
      <c r="U82" s="128">
        <f>+'[1]CORREGIDO EDAD SEX'!BF11</f>
        <v>23251033</v>
      </c>
      <c r="V82" s="128">
        <f>+'[1]CORREGIDO EDAD SEX'!BI11</f>
        <v>0</v>
      </c>
      <c r="W82" s="128">
        <f aca="true" t="shared" si="13" ref="W82:W98">SUM(D82:V82)</f>
        <v>4273237303</v>
      </c>
    </row>
    <row r="83" spans="1:23" ht="11.25">
      <c r="A83" s="180"/>
      <c r="B83" s="165"/>
      <c r="C83" s="48" t="s">
        <v>44</v>
      </c>
      <c r="D83" s="128">
        <f>+'[1]CORREGIDO EDAD SEX'!G12</f>
        <v>714904780</v>
      </c>
      <c r="E83" s="128">
        <f>+'[1]CORREGIDO EDAD SEX'!J12</f>
        <v>239779504</v>
      </c>
      <c r="F83" s="128">
        <f>+'[1]CORREGIDO EDAD SEX'!M12</f>
        <v>314436913</v>
      </c>
      <c r="G83" s="128">
        <f>+'[1]CORREGIDO EDAD SEX'!P12</f>
        <v>332935745</v>
      </c>
      <c r="H83" s="128">
        <f>+'[1]CORREGIDO EDAD SEX'!S12</f>
        <v>294660166</v>
      </c>
      <c r="I83" s="128">
        <f>+'[1]CORREGIDO EDAD SEX'!V12</f>
        <v>476152936</v>
      </c>
      <c r="J83" s="128">
        <f>+'[1]CORREGIDO EDAD SEX'!Y12</f>
        <v>690576263</v>
      </c>
      <c r="K83" s="128">
        <f>+'[1]CORREGIDO EDAD SEX'!AB12</f>
        <v>813285852</v>
      </c>
      <c r="L83" s="128">
        <f>+'[1]CORREGIDO EDAD SEX'!AE12</f>
        <v>807180005</v>
      </c>
      <c r="M83" s="128">
        <f>+'[1]CORREGIDO EDAD SEX'!AH12</f>
        <v>816938801</v>
      </c>
      <c r="N83" s="128">
        <f>+'[1]CORREGIDO EDAD SEX'!AK12</f>
        <v>914175832</v>
      </c>
      <c r="O83" s="128">
        <f>+'[1]CORREGIDO EDAD SEX'!AN12</f>
        <v>816080642</v>
      </c>
      <c r="P83" s="128">
        <f>+'[1]CORREGIDO EDAD SEX'!AQ12</f>
        <v>677671120</v>
      </c>
      <c r="Q83" s="128">
        <f>+'[1]CORREGIDO EDAD SEX'!AT12</f>
        <v>452868204</v>
      </c>
      <c r="R83" s="128">
        <f>+'[1]CORREGIDO EDAD SEX'!AW12</f>
        <v>327980345</v>
      </c>
      <c r="S83" s="128">
        <f>+'[1]CORREGIDO EDAD SEX'!AZ12</f>
        <v>268231071</v>
      </c>
      <c r="T83" s="128">
        <f>+'[1]CORREGIDO EDAD SEX'!BC12</f>
        <v>204959524</v>
      </c>
      <c r="U83" s="128">
        <f>+'[1]CORREGIDO EDAD SEX'!BF12</f>
        <v>171645329</v>
      </c>
      <c r="V83" s="128">
        <f>+'[1]CORREGIDO EDAD SEX'!BI12</f>
        <v>0</v>
      </c>
      <c r="W83" s="128">
        <f t="shared" si="13"/>
        <v>9334463032</v>
      </c>
    </row>
    <row r="84" spans="1:23" ht="11.25">
      <c r="A84" s="180"/>
      <c r="B84" s="165"/>
      <c r="C84" s="48" t="s">
        <v>45</v>
      </c>
      <c r="D84" s="128">
        <f>+'[1]CORREGIDO EDAD SEX'!G13</f>
        <v>64697902</v>
      </c>
      <c r="E84" s="128">
        <f>+'[1]CORREGIDO EDAD SEX'!J13</f>
        <v>42302393</v>
      </c>
      <c r="F84" s="128">
        <f>+'[1]CORREGIDO EDAD SEX'!M13</f>
        <v>13403211</v>
      </c>
      <c r="G84" s="128">
        <f>+'[1]CORREGIDO EDAD SEX'!P13</f>
        <v>49481021</v>
      </c>
      <c r="H84" s="128">
        <f>+'[1]CORREGIDO EDAD SEX'!S13</f>
        <v>35359012</v>
      </c>
      <c r="I84" s="128">
        <f>+'[1]CORREGIDO EDAD SEX'!V13</f>
        <v>46780945</v>
      </c>
      <c r="J84" s="128">
        <f>+'[1]CORREGIDO EDAD SEX'!Y13</f>
        <v>41499503</v>
      </c>
      <c r="K84" s="128">
        <f>+'[1]CORREGIDO EDAD SEX'!AB13</f>
        <v>107396440</v>
      </c>
      <c r="L84" s="128">
        <f>+'[1]CORREGIDO EDAD SEX'!AE13</f>
        <v>70953112</v>
      </c>
      <c r="M84" s="128">
        <f>+'[1]CORREGIDO EDAD SEX'!AH13</f>
        <v>83214948</v>
      </c>
      <c r="N84" s="128">
        <f>+'[1]CORREGIDO EDAD SEX'!AK13</f>
        <v>76524926</v>
      </c>
      <c r="O84" s="128">
        <f>+'[1]CORREGIDO EDAD SEX'!AN13</f>
        <v>110782275</v>
      </c>
      <c r="P84" s="128">
        <f>+'[1]CORREGIDO EDAD SEX'!AQ13</f>
        <v>112474273</v>
      </c>
      <c r="Q84" s="128">
        <f>+'[1]CORREGIDO EDAD SEX'!AT13</f>
        <v>54387148</v>
      </c>
      <c r="R84" s="128">
        <f>+'[1]CORREGIDO EDAD SEX'!AW13</f>
        <v>53662276</v>
      </c>
      <c r="S84" s="128">
        <f>+'[1]CORREGIDO EDAD SEX'!AZ13</f>
        <v>75278051</v>
      </c>
      <c r="T84" s="128">
        <f>+'[1]CORREGIDO EDAD SEX'!BC13</f>
        <v>47429469</v>
      </c>
      <c r="U84" s="128">
        <f>+'[1]CORREGIDO EDAD SEX'!BF13</f>
        <v>30743170</v>
      </c>
      <c r="V84" s="128">
        <f>+'[1]CORREGIDO EDAD SEX'!BI13</f>
        <v>0</v>
      </c>
      <c r="W84" s="128">
        <f t="shared" si="13"/>
        <v>1116370075</v>
      </c>
    </row>
    <row r="85" spans="1:23" ht="11.25">
      <c r="A85" s="180"/>
      <c r="B85" s="165"/>
      <c r="C85" s="48" t="s">
        <v>46</v>
      </c>
      <c r="D85" s="128">
        <f>+'[1]CORREGIDO EDAD SEX'!G14</f>
        <v>19521997</v>
      </c>
      <c r="E85" s="128">
        <f>+'[1]CORREGIDO EDAD SEX'!J14</f>
        <v>122372817</v>
      </c>
      <c r="F85" s="128">
        <f>+'[1]CORREGIDO EDAD SEX'!M14</f>
        <v>275506198</v>
      </c>
      <c r="G85" s="128">
        <f>+'[1]CORREGIDO EDAD SEX'!P14</f>
        <v>601773513</v>
      </c>
      <c r="H85" s="128">
        <f>+'[1]CORREGIDO EDAD SEX'!S14</f>
        <v>674341835</v>
      </c>
      <c r="I85" s="128">
        <f>+'[1]CORREGIDO EDAD SEX'!V14</f>
        <v>857974129</v>
      </c>
      <c r="J85" s="128">
        <f>+'[1]CORREGIDO EDAD SEX'!Y14</f>
        <v>1153070286</v>
      </c>
      <c r="K85" s="128">
        <f>+'[1]CORREGIDO EDAD SEX'!AB14</f>
        <v>1229166072</v>
      </c>
      <c r="L85" s="128">
        <f>+'[1]CORREGIDO EDAD SEX'!AE14</f>
        <v>1073649990</v>
      </c>
      <c r="M85" s="128">
        <f>+'[1]CORREGIDO EDAD SEX'!AH14</f>
        <v>968487720</v>
      </c>
      <c r="N85" s="128">
        <f>+'[1]CORREGIDO EDAD SEX'!AK14</f>
        <v>834431705</v>
      </c>
      <c r="O85" s="128">
        <f>+'[1]CORREGIDO EDAD SEX'!AN14</f>
        <v>556344800</v>
      </c>
      <c r="P85" s="128">
        <f>+'[1]CORREGIDO EDAD SEX'!AQ14</f>
        <v>362501955</v>
      </c>
      <c r="Q85" s="128">
        <f>+'[1]CORREGIDO EDAD SEX'!AT14</f>
        <v>141695072</v>
      </c>
      <c r="R85" s="128">
        <f>+'[1]CORREGIDO EDAD SEX'!AW14</f>
        <v>68367455</v>
      </c>
      <c r="S85" s="128">
        <f>+'[1]CORREGIDO EDAD SEX'!AZ14</f>
        <v>43612192</v>
      </c>
      <c r="T85" s="128">
        <f>+'[1]CORREGIDO EDAD SEX'!BC14</f>
        <v>15895824</v>
      </c>
      <c r="U85" s="128">
        <f>+'[1]CORREGIDO EDAD SEX'!BF14</f>
        <v>5302999</v>
      </c>
      <c r="V85" s="128">
        <f>+'[1]CORREGIDO EDAD SEX'!BI14</f>
        <v>0</v>
      </c>
      <c r="W85" s="128">
        <f t="shared" si="13"/>
        <v>9004016559</v>
      </c>
    </row>
    <row r="86" spans="1:23" ht="11.25">
      <c r="A86" s="180"/>
      <c r="B86" s="165"/>
      <c r="C86" s="48" t="s">
        <v>102</v>
      </c>
      <c r="D86" s="128">
        <f>+'[1]CORREGIDO EDAD SEX'!G15</f>
        <v>96324995</v>
      </c>
      <c r="E86" s="128">
        <f>+'[1]CORREGIDO EDAD SEX'!J15</f>
        <v>598866473</v>
      </c>
      <c r="F86" s="128">
        <f>+'[1]CORREGIDO EDAD SEX'!M15</f>
        <v>751104149</v>
      </c>
      <c r="G86" s="128">
        <f>+'[1]CORREGIDO EDAD SEX'!P15</f>
        <v>950841696</v>
      </c>
      <c r="H86" s="128">
        <f>+'[1]CORREGIDO EDAD SEX'!S15</f>
        <v>929572558</v>
      </c>
      <c r="I86" s="128">
        <f>+'[1]CORREGIDO EDAD SEX'!V15</f>
        <v>1106764790</v>
      </c>
      <c r="J86" s="128">
        <f>+'[1]CORREGIDO EDAD SEX'!Y15</f>
        <v>1363563990</v>
      </c>
      <c r="K86" s="128">
        <f>+'[1]CORREGIDO EDAD SEX'!AB15</f>
        <v>1349777021</v>
      </c>
      <c r="L86" s="128">
        <f>+'[1]CORREGIDO EDAD SEX'!AE15</f>
        <v>1108795407</v>
      </c>
      <c r="M86" s="128">
        <f>+'[1]CORREGIDO EDAD SEX'!AH15</f>
        <v>900910151</v>
      </c>
      <c r="N86" s="128">
        <f>+'[1]CORREGIDO EDAD SEX'!AK15</f>
        <v>638161775</v>
      </c>
      <c r="O86" s="128">
        <f>+'[1]CORREGIDO EDAD SEX'!AN15</f>
        <v>336469909</v>
      </c>
      <c r="P86" s="128">
        <f>+'[1]CORREGIDO EDAD SEX'!AQ15</f>
        <v>182731352</v>
      </c>
      <c r="Q86" s="128">
        <f>+'[1]CORREGIDO EDAD SEX'!AT15</f>
        <v>73413653</v>
      </c>
      <c r="R86" s="128">
        <f>+'[1]CORREGIDO EDAD SEX'!AW15</f>
        <v>37034779</v>
      </c>
      <c r="S86" s="128">
        <f>+'[1]CORREGIDO EDAD SEX'!AZ15</f>
        <v>17522306</v>
      </c>
      <c r="T86" s="128">
        <f>+'[1]CORREGIDO EDAD SEX'!BC15</f>
        <v>6176965</v>
      </c>
      <c r="U86" s="128">
        <f>+'[1]CORREGIDO EDAD SEX'!BF15</f>
        <v>2168906</v>
      </c>
      <c r="V86" s="128">
        <f>+'[1]CORREGIDO EDAD SEX'!BI15</f>
        <v>0</v>
      </c>
      <c r="W86" s="128">
        <f t="shared" si="13"/>
        <v>10450200875</v>
      </c>
    </row>
    <row r="87" spans="1:23" ht="11.25">
      <c r="A87" s="180"/>
      <c r="B87" s="165"/>
      <c r="C87" s="48" t="s">
        <v>103</v>
      </c>
      <c r="D87" s="128">
        <f>+'[1]CORREGIDO EDAD SEX'!G16</f>
        <v>1776416</v>
      </c>
      <c r="E87" s="128">
        <f>+'[1]CORREGIDO EDAD SEX'!J16</f>
        <v>20282662</v>
      </c>
      <c r="F87" s="128">
        <f>+'[1]CORREGIDO EDAD SEX'!M16</f>
        <v>25188887</v>
      </c>
      <c r="G87" s="128">
        <f>+'[1]CORREGIDO EDAD SEX'!P16</f>
        <v>27199587</v>
      </c>
      <c r="H87" s="128">
        <f>+'[1]CORREGIDO EDAD SEX'!S16</f>
        <v>14824212</v>
      </c>
      <c r="I87" s="128">
        <f>+'[1]CORREGIDO EDAD SEX'!V16</f>
        <v>10996431</v>
      </c>
      <c r="J87" s="128">
        <f>+'[1]CORREGIDO EDAD SEX'!Y16</f>
        <v>11914399</v>
      </c>
      <c r="K87" s="128">
        <f>+'[1]CORREGIDO EDAD SEX'!AB16</f>
        <v>11453445</v>
      </c>
      <c r="L87" s="128">
        <f>+'[1]CORREGIDO EDAD SEX'!AE16</f>
        <v>11913425</v>
      </c>
      <c r="M87" s="128">
        <f>+'[1]CORREGIDO EDAD SEX'!AH16</f>
        <v>8050270</v>
      </c>
      <c r="N87" s="128">
        <f>+'[1]CORREGIDO EDAD SEX'!AK16</f>
        <v>6625332</v>
      </c>
      <c r="O87" s="128">
        <f>+'[1]CORREGIDO EDAD SEX'!AN16</f>
        <v>4486221</v>
      </c>
      <c r="P87" s="128">
        <f>+'[1]CORREGIDO EDAD SEX'!AQ16</f>
        <v>2271719</v>
      </c>
      <c r="Q87" s="128">
        <f>+'[1]CORREGIDO EDAD SEX'!AT16</f>
        <v>1499054</v>
      </c>
      <c r="R87" s="128">
        <f>+'[1]CORREGIDO EDAD SEX'!AW16</f>
        <v>612700</v>
      </c>
      <c r="S87" s="128">
        <f>+'[1]CORREGIDO EDAD SEX'!AZ16</f>
        <v>181600</v>
      </c>
      <c r="T87" s="128">
        <f>+'[1]CORREGIDO EDAD SEX'!BC16</f>
        <v>375102</v>
      </c>
      <c r="U87" s="128">
        <f>+'[1]CORREGIDO EDAD SEX'!BF16</f>
        <v>9202</v>
      </c>
      <c r="V87" s="128">
        <f>+'[1]CORREGIDO EDAD SEX'!BI16</f>
        <v>0</v>
      </c>
      <c r="W87" s="128">
        <f t="shared" si="13"/>
        <v>159660664</v>
      </c>
    </row>
    <row r="88" spans="1:23" ht="11.25">
      <c r="A88" s="180"/>
      <c r="B88" s="165"/>
      <c r="C88" s="48" t="s">
        <v>47</v>
      </c>
      <c r="D88" s="128">
        <f>+'[1]CORREGIDO EDAD SEX'!G17</f>
        <v>124564</v>
      </c>
      <c r="E88" s="128">
        <f>+'[1]CORREGIDO EDAD SEX'!J17</f>
        <v>2209046</v>
      </c>
      <c r="F88" s="128">
        <f>+'[1]CORREGIDO EDAD SEX'!M17</f>
        <v>1046230</v>
      </c>
      <c r="G88" s="128">
        <f>+'[1]CORREGIDO EDAD SEX'!P17</f>
        <v>324529</v>
      </c>
      <c r="H88" s="128">
        <f>+'[1]CORREGIDO EDAD SEX'!S17</f>
        <v>212385</v>
      </c>
      <c r="I88" s="128">
        <f>+'[1]CORREGIDO EDAD SEX'!V17</f>
        <v>326352</v>
      </c>
      <c r="J88" s="128">
        <f>+'[1]CORREGIDO EDAD SEX'!Y17</f>
        <v>242862</v>
      </c>
      <c r="K88" s="128">
        <f>+'[1]CORREGIDO EDAD SEX'!AB17</f>
        <v>286877</v>
      </c>
      <c r="L88" s="128">
        <f>+'[1]CORREGIDO EDAD SEX'!AE17</f>
        <v>288293</v>
      </c>
      <c r="M88" s="128">
        <f>+'[1]CORREGIDO EDAD SEX'!AH17</f>
        <v>378236</v>
      </c>
      <c r="N88" s="128">
        <f>+'[1]CORREGIDO EDAD SEX'!AK17</f>
        <v>345920</v>
      </c>
      <c r="O88" s="128">
        <f>+'[1]CORREGIDO EDAD SEX'!AN17</f>
        <v>97732</v>
      </c>
      <c r="P88" s="128">
        <f>+'[1]CORREGIDO EDAD SEX'!AQ17</f>
        <v>138681</v>
      </c>
      <c r="Q88" s="128">
        <f>+'[1]CORREGIDO EDAD SEX'!AT17</f>
        <v>18216</v>
      </c>
      <c r="R88" s="128">
        <f>+'[1]CORREGIDO EDAD SEX'!AW17</f>
        <v>10268</v>
      </c>
      <c r="S88" s="128">
        <f>+'[1]CORREGIDO EDAD SEX'!AZ17</f>
        <v>38075</v>
      </c>
      <c r="T88" s="128">
        <f>+'[1]CORREGIDO EDAD SEX'!BC17</f>
        <v>34000</v>
      </c>
      <c r="U88" s="128">
        <f>+'[1]CORREGIDO EDAD SEX'!BF17</f>
        <v>15000</v>
      </c>
      <c r="V88" s="128">
        <f>+'[1]CORREGIDO EDAD SEX'!BI17</f>
        <v>0</v>
      </c>
      <c r="W88" s="128">
        <f t="shared" si="13"/>
        <v>6137266</v>
      </c>
    </row>
    <row r="89" spans="1:23" ht="11.25">
      <c r="A89" s="180"/>
      <c r="B89" s="165"/>
      <c r="C89" s="48" t="s">
        <v>48</v>
      </c>
      <c r="D89" s="128">
        <f>+'[1]CORREGIDO EDAD SEX'!G18</f>
        <v>100241997</v>
      </c>
      <c r="E89" s="128">
        <f>+'[1]CORREGIDO EDAD SEX'!J18</f>
        <v>72552972</v>
      </c>
      <c r="F89" s="128">
        <f>+'[1]CORREGIDO EDAD SEX'!M18</f>
        <v>94010707</v>
      </c>
      <c r="G89" s="128">
        <f>+'[1]CORREGIDO EDAD SEX'!P18</f>
        <v>102417827</v>
      </c>
      <c r="H89" s="128">
        <f>+'[1]CORREGIDO EDAD SEX'!S18</f>
        <v>82665231</v>
      </c>
      <c r="I89" s="128">
        <f>+'[1]CORREGIDO EDAD SEX'!V18</f>
        <v>93059973</v>
      </c>
      <c r="J89" s="128">
        <f>+'[1]CORREGIDO EDAD SEX'!Y18</f>
        <v>105837956</v>
      </c>
      <c r="K89" s="128">
        <f>+'[1]CORREGIDO EDAD SEX'!AB18</f>
        <v>116509130</v>
      </c>
      <c r="L89" s="128">
        <f>+'[1]CORREGIDO EDAD SEX'!AE18</f>
        <v>131628853</v>
      </c>
      <c r="M89" s="128">
        <f>+'[1]CORREGIDO EDAD SEX'!AH18</f>
        <v>163952332</v>
      </c>
      <c r="N89" s="128">
        <f>+'[1]CORREGIDO EDAD SEX'!AK18</f>
        <v>174136767</v>
      </c>
      <c r="O89" s="128">
        <f>+'[1]CORREGIDO EDAD SEX'!AN18</f>
        <v>138743983</v>
      </c>
      <c r="P89" s="128">
        <f>+'[1]CORREGIDO EDAD SEX'!AQ18</f>
        <v>94763388</v>
      </c>
      <c r="Q89" s="128">
        <f>+'[1]CORREGIDO EDAD SEX'!AT18</f>
        <v>45428906</v>
      </c>
      <c r="R89" s="128">
        <f>+'[1]CORREGIDO EDAD SEX'!AW18</f>
        <v>35685926</v>
      </c>
      <c r="S89" s="128">
        <f>+'[1]CORREGIDO EDAD SEX'!AZ18</f>
        <v>30726498</v>
      </c>
      <c r="T89" s="128">
        <f>+'[1]CORREGIDO EDAD SEX'!BC18</f>
        <v>12735765</v>
      </c>
      <c r="U89" s="128">
        <f>+'[1]CORREGIDO EDAD SEX'!BF18</f>
        <v>6771830</v>
      </c>
      <c r="V89" s="128">
        <f>+'[1]CORREGIDO EDAD SEX'!BI18</f>
        <v>0</v>
      </c>
      <c r="W89" s="128">
        <f t="shared" si="13"/>
        <v>1601870041</v>
      </c>
    </row>
    <row r="90" spans="1:23" ht="11.25">
      <c r="A90" s="180"/>
      <c r="B90" s="165"/>
      <c r="C90" s="48" t="s">
        <v>49</v>
      </c>
      <c r="D90" s="128">
        <f>+'[1]CORREGIDO EDAD SEX'!G19</f>
        <v>29646825</v>
      </c>
      <c r="E90" s="128">
        <f>+'[1]CORREGIDO EDAD SEX'!J19</f>
        <v>52807760</v>
      </c>
      <c r="F90" s="128">
        <f>+'[1]CORREGIDO EDAD SEX'!M19</f>
        <v>58649953</v>
      </c>
      <c r="G90" s="128">
        <f>+'[1]CORREGIDO EDAD SEX'!P19</f>
        <v>87066645</v>
      </c>
      <c r="H90" s="128">
        <f>+'[1]CORREGIDO EDAD SEX'!S19</f>
        <v>165354069</v>
      </c>
      <c r="I90" s="128">
        <f>+'[1]CORREGIDO EDAD SEX'!V19</f>
        <v>147717207</v>
      </c>
      <c r="J90" s="128">
        <f>+'[1]CORREGIDO EDAD SEX'!Y19</f>
        <v>174694755</v>
      </c>
      <c r="K90" s="128">
        <f>+'[1]CORREGIDO EDAD SEX'!AB19</f>
        <v>153005075</v>
      </c>
      <c r="L90" s="128">
        <f>+'[1]CORREGIDO EDAD SEX'!AE19</f>
        <v>168188425</v>
      </c>
      <c r="M90" s="128">
        <f>+'[1]CORREGIDO EDAD SEX'!AH19</f>
        <v>206920296</v>
      </c>
      <c r="N90" s="128">
        <f>+'[1]CORREGIDO EDAD SEX'!AK19</f>
        <v>233307690</v>
      </c>
      <c r="O90" s="128">
        <f>+'[1]CORREGIDO EDAD SEX'!AN19</f>
        <v>219220122</v>
      </c>
      <c r="P90" s="128">
        <f>+'[1]CORREGIDO EDAD SEX'!AQ19</f>
        <v>173490987</v>
      </c>
      <c r="Q90" s="128">
        <f>+'[1]CORREGIDO EDAD SEX'!AT19</f>
        <v>104914415</v>
      </c>
      <c r="R90" s="128">
        <f>+'[1]CORREGIDO EDAD SEX'!AW19</f>
        <v>75211785</v>
      </c>
      <c r="S90" s="128">
        <f>+'[1]CORREGIDO EDAD SEX'!AZ19</f>
        <v>56382389</v>
      </c>
      <c r="T90" s="128">
        <f>+'[1]CORREGIDO EDAD SEX'!BC19</f>
        <v>27593181</v>
      </c>
      <c r="U90" s="128">
        <f>+'[1]CORREGIDO EDAD SEX'!BF19</f>
        <v>15060577</v>
      </c>
      <c r="V90" s="128">
        <f>+'[1]CORREGIDO EDAD SEX'!BI19</f>
        <v>0</v>
      </c>
      <c r="W90" s="128">
        <f t="shared" si="13"/>
        <v>2149232156</v>
      </c>
    </row>
    <row r="91" spans="1:23" ht="11.25">
      <c r="A91" s="180"/>
      <c r="B91" s="165"/>
      <c r="C91" s="48" t="s">
        <v>50</v>
      </c>
      <c r="D91" s="128">
        <f>+'[1]CORREGIDO EDAD SEX'!G20</f>
        <v>268677219</v>
      </c>
      <c r="E91" s="128">
        <f>+'[1]CORREGIDO EDAD SEX'!J20</f>
        <v>372709403</v>
      </c>
      <c r="F91" s="128">
        <f>+'[1]CORREGIDO EDAD SEX'!M20</f>
        <v>99385390</v>
      </c>
      <c r="G91" s="128">
        <f>+'[1]CORREGIDO EDAD SEX'!P20</f>
        <v>74929742</v>
      </c>
      <c r="H91" s="128">
        <f>+'[1]CORREGIDO EDAD SEX'!S20</f>
        <v>51662457</v>
      </c>
      <c r="I91" s="128">
        <f>+'[1]CORREGIDO EDAD SEX'!V20</f>
        <v>71149560</v>
      </c>
      <c r="J91" s="128">
        <f>+'[1]CORREGIDO EDAD SEX'!Y20</f>
        <v>107183950</v>
      </c>
      <c r="K91" s="128">
        <f>+'[1]CORREGIDO EDAD SEX'!AB20</f>
        <v>134627593</v>
      </c>
      <c r="L91" s="128">
        <f>+'[1]CORREGIDO EDAD SEX'!AE20</f>
        <v>119527183</v>
      </c>
      <c r="M91" s="128">
        <f>+'[1]CORREGIDO EDAD SEX'!AH20</f>
        <v>103225337</v>
      </c>
      <c r="N91" s="128">
        <f>+'[1]CORREGIDO EDAD SEX'!AK20</f>
        <v>108157854</v>
      </c>
      <c r="O91" s="128">
        <f>+'[1]CORREGIDO EDAD SEX'!AN20</f>
        <v>86247688</v>
      </c>
      <c r="P91" s="128">
        <f>+'[1]CORREGIDO EDAD SEX'!AQ20</f>
        <v>65953531</v>
      </c>
      <c r="Q91" s="128">
        <f>+'[1]CORREGIDO EDAD SEX'!AT20</f>
        <v>37474455</v>
      </c>
      <c r="R91" s="128">
        <f>+'[1]CORREGIDO EDAD SEX'!AW20</f>
        <v>27651592</v>
      </c>
      <c r="S91" s="128">
        <f>+'[1]CORREGIDO EDAD SEX'!AZ20</f>
        <v>21688852</v>
      </c>
      <c r="T91" s="128">
        <f>+'[1]CORREGIDO EDAD SEX'!BC20</f>
        <v>13117934</v>
      </c>
      <c r="U91" s="128">
        <f>+'[1]CORREGIDO EDAD SEX'!BF20</f>
        <v>8262645</v>
      </c>
      <c r="V91" s="128">
        <f>+'[1]CORREGIDO EDAD SEX'!BI20</f>
        <v>0</v>
      </c>
      <c r="W91" s="128">
        <f t="shared" si="13"/>
        <v>1771632385</v>
      </c>
    </row>
    <row r="92" spans="1:23" ht="11.25">
      <c r="A92" s="180"/>
      <c r="B92" s="165"/>
      <c r="C92" s="48" t="s">
        <v>51</v>
      </c>
      <c r="D92" s="128">
        <f>+'[1]CORREGIDO EDAD SEX'!G21</f>
        <v>14132408</v>
      </c>
      <c r="E92" s="128">
        <f>+'[1]CORREGIDO EDAD SEX'!J21</f>
        <v>21747886</v>
      </c>
      <c r="F92" s="128">
        <f>+'[1]CORREGIDO EDAD SEX'!M21</f>
        <v>54638730</v>
      </c>
      <c r="G92" s="128">
        <f>+'[1]CORREGIDO EDAD SEX'!P21</f>
        <v>84464435</v>
      </c>
      <c r="H92" s="128">
        <f>+'[1]CORREGIDO EDAD SEX'!S21</f>
        <v>67780049</v>
      </c>
      <c r="I92" s="128">
        <f>+'[1]CORREGIDO EDAD SEX'!V21</f>
        <v>87876954</v>
      </c>
      <c r="J92" s="128">
        <f>+'[1]CORREGIDO EDAD SEX'!Y21</f>
        <v>109448142</v>
      </c>
      <c r="K92" s="128">
        <f>+'[1]CORREGIDO EDAD SEX'!AB21</f>
        <v>122778782</v>
      </c>
      <c r="L92" s="128">
        <f>+'[1]CORREGIDO EDAD SEX'!AE21</f>
        <v>113539428</v>
      </c>
      <c r="M92" s="128">
        <f>+'[1]CORREGIDO EDAD SEX'!AH21</f>
        <v>118948850</v>
      </c>
      <c r="N92" s="128">
        <f>+'[1]CORREGIDO EDAD SEX'!AK21</f>
        <v>119919615</v>
      </c>
      <c r="O92" s="128">
        <f>+'[1]CORREGIDO EDAD SEX'!AN21</f>
        <v>93344812</v>
      </c>
      <c r="P92" s="128">
        <f>+'[1]CORREGIDO EDAD SEX'!AQ21</f>
        <v>67247466</v>
      </c>
      <c r="Q92" s="128">
        <f>+'[1]CORREGIDO EDAD SEX'!AT21</f>
        <v>36398522</v>
      </c>
      <c r="R92" s="128">
        <f>+'[1]CORREGIDO EDAD SEX'!AW21</f>
        <v>25063379</v>
      </c>
      <c r="S92" s="128">
        <f>+'[1]CORREGIDO EDAD SEX'!AZ21</f>
        <v>10402036</v>
      </c>
      <c r="T92" s="128">
        <f>+'[1]CORREGIDO EDAD SEX'!BC21</f>
        <v>5631685</v>
      </c>
      <c r="U92" s="128">
        <f>+'[1]CORREGIDO EDAD SEX'!BF21</f>
        <v>1773894</v>
      </c>
      <c r="V92" s="128">
        <f>+'[1]CORREGIDO EDAD SEX'!BI21</f>
        <v>0</v>
      </c>
      <c r="W92" s="128">
        <f t="shared" si="13"/>
        <v>1155137073</v>
      </c>
    </row>
    <row r="93" spans="1:23" ht="11.25">
      <c r="A93" s="180"/>
      <c r="B93" s="165"/>
      <c r="C93" s="48" t="s">
        <v>52</v>
      </c>
      <c r="D93" s="128">
        <f>+'[1]CORREGIDO EDAD SEX'!G22</f>
        <v>306243966</v>
      </c>
      <c r="E93" s="128">
        <f>+'[1]CORREGIDO EDAD SEX'!J22</f>
        <v>206598331</v>
      </c>
      <c r="F93" s="128">
        <f>+'[1]CORREGIDO EDAD SEX'!M22</f>
        <v>220553971</v>
      </c>
      <c r="G93" s="128">
        <f>+'[1]CORREGIDO EDAD SEX'!P22</f>
        <v>242001497</v>
      </c>
      <c r="H93" s="128">
        <f>+'[1]CORREGIDO EDAD SEX'!S22</f>
        <v>186588209</v>
      </c>
      <c r="I93" s="128">
        <f>+'[1]CORREGIDO EDAD SEX'!V22</f>
        <v>245284361</v>
      </c>
      <c r="J93" s="128">
        <f>+'[1]CORREGIDO EDAD SEX'!Y22</f>
        <v>314040895</v>
      </c>
      <c r="K93" s="128">
        <f>+'[1]CORREGIDO EDAD SEX'!AB22</f>
        <v>372551186</v>
      </c>
      <c r="L93" s="128">
        <f>+'[1]CORREGIDO EDAD SEX'!AE22</f>
        <v>456644675</v>
      </c>
      <c r="M93" s="128">
        <f>+'[1]CORREGIDO EDAD SEX'!AH22</f>
        <v>556608443</v>
      </c>
      <c r="N93" s="128">
        <f>+'[1]CORREGIDO EDAD SEX'!AK22</f>
        <v>653956194</v>
      </c>
      <c r="O93" s="128">
        <f>+'[1]CORREGIDO EDAD SEX'!AN22</f>
        <v>591499522</v>
      </c>
      <c r="P93" s="128">
        <f>+'[1]CORREGIDO EDAD SEX'!AQ22</f>
        <v>543196317</v>
      </c>
      <c r="Q93" s="128">
        <f>+'[1]CORREGIDO EDAD SEX'!AT22</f>
        <v>375889995</v>
      </c>
      <c r="R93" s="128">
        <f>+'[1]CORREGIDO EDAD SEX'!AW22</f>
        <v>265614651</v>
      </c>
      <c r="S93" s="128">
        <f>+'[1]CORREGIDO EDAD SEX'!AZ22</f>
        <v>217474956</v>
      </c>
      <c r="T93" s="128">
        <f>+'[1]CORREGIDO EDAD SEX'!BC22</f>
        <v>151659257</v>
      </c>
      <c r="U93" s="128">
        <f>+'[1]CORREGIDO EDAD SEX'!BF22</f>
        <v>83889580</v>
      </c>
      <c r="V93" s="128">
        <f>+'[1]CORREGIDO EDAD SEX'!BI22</f>
        <v>0</v>
      </c>
      <c r="W93" s="128">
        <f t="shared" si="13"/>
        <v>5990296006</v>
      </c>
    </row>
    <row r="94" spans="1:23" ht="11.25">
      <c r="A94" s="180"/>
      <c r="B94" s="165"/>
      <c r="C94" s="48" t="s">
        <v>53</v>
      </c>
      <c r="D94" s="128">
        <f>+'[1]CORREGIDO EDAD SEX'!G23</f>
        <v>30307117</v>
      </c>
      <c r="E94" s="128">
        <f>+'[1]CORREGIDO EDAD SEX'!J23</f>
        <v>13673832</v>
      </c>
      <c r="F94" s="128">
        <f>+'[1]CORREGIDO EDAD SEX'!M23</f>
        <v>25266056</v>
      </c>
      <c r="G94" s="128">
        <f>+'[1]CORREGIDO EDAD SEX'!P23</f>
        <v>92205157</v>
      </c>
      <c r="H94" s="128">
        <f>+'[1]CORREGIDO EDAD SEX'!S23</f>
        <v>158899591</v>
      </c>
      <c r="I94" s="128">
        <f>+'[1]CORREGIDO EDAD SEX'!V23</f>
        <v>226786829</v>
      </c>
      <c r="J94" s="128">
        <f>+'[1]CORREGIDO EDAD SEX'!Y23</f>
        <v>265905924</v>
      </c>
      <c r="K94" s="128">
        <f>+'[1]CORREGIDO EDAD SEX'!AB23</f>
        <v>276466986</v>
      </c>
      <c r="L94" s="128">
        <f>+'[1]CORREGIDO EDAD SEX'!AE23</f>
        <v>303130450</v>
      </c>
      <c r="M94" s="128">
        <f>+'[1]CORREGIDO EDAD SEX'!AH23</f>
        <v>350925025</v>
      </c>
      <c r="N94" s="128">
        <f>+'[1]CORREGIDO EDAD SEX'!AK23</f>
        <v>373788475</v>
      </c>
      <c r="O94" s="128">
        <f>+'[1]CORREGIDO EDAD SEX'!AN23</f>
        <v>335731113</v>
      </c>
      <c r="P94" s="128">
        <f>+'[1]CORREGIDO EDAD SEX'!AQ23</f>
        <v>272517361</v>
      </c>
      <c r="Q94" s="128">
        <f>+'[1]CORREGIDO EDAD SEX'!AT23</f>
        <v>159881828</v>
      </c>
      <c r="R94" s="128">
        <f>+'[1]CORREGIDO EDAD SEX'!AW23</f>
        <v>100638382</v>
      </c>
      <c r="S94" s="128">
        <f>+'[1]CORREGIDO EDAD SEX'!AZ23</f>
        <v>64462081</v>
      </c>
      <c r="T94" s="128">
        <f>+'[1]CORREGIDO EDAD SEX'!BC23</f>
        <v>36123293</v>
      </c>
      <c r="U94" s="128">
        <f>+'[1]CORREGIDO EDAD SEX'!BF23</f>
        <v>17822010</v>
      </c>
      <c r="V94" s="128">
        <f>+'[1]CORREGIDO EDAD SEX'!BI23</f>
        <v>0</v>
      </c>
      <c r="W94" s="128">
        <f t="shared" si="13"/>
        <v>3104531510</v>
      </c>
    </row>
    <row r="95" spans="1:23" ht="11.25">
      <c r="A95" s="180"/>
      <c r="B95" s="165"/>
      <c r="C95" s="48" t="s">
        <v>54</v>
      </c>
      <c r="D95" s="128">
        <f>+'[1]CORREGIDO EDAD SEX'!G24</f>
        <v>33045183</v>
      </c>
      <c r="E95" s="128">
        <f>+'[1]CORREGIDO EDAD SEX'!J24</f>
        <v>17012098</v>
      </c>
      <c r="F95" s="128">
        <f>+'[1]CORREGIDO EDAD SEX'!M24</f>
        <v>6608923</v>
      </c>
      <c r="G95" s="128">
        <f>+'[1]CORREGIDO EDAD SEX'!P24</f>
        <v>14984283</v>
      </c>
      <c r="H95" s="128">
        <f>+'[1]CORREGIDO EDAD SEX'!S24</f>
        <v>35930499</v>
      </c>
      <c r="I95" s="128">
        <f>+'[1]CORREGIDO EDAD SEX'!V24</f>
        <v>42686694</v>
      </c>
      <c r="J95" s="128">
        <f>+'[1]CORREGIDO EDAD SEX'!Y24</f>
        <v>50389794</v>
      </c>
      <c r="K95" s="128">
        <f>+'[1]CORREGIDO EDAD SEX'!AB24</f>
        <v>85270911</v>
      </c>
      <c r="L95" s="128">
        <f>+'[1]CORREGIDO EDAD SEX'!AE24</f>
        <v>134587827</v>
      </c>
      <c r="M95" s="128">
        <f>+'[1]CORREGIDO EDAD SEX'!AH24</f>
        <v>140551025</v>
      </c>
      <c r="N95" s="128">
        <f>+'[1]CORREGIDO EDAD SEX'!AK24</f>
        <v>152214207</v>
      </c>
      <c r="O95" s="128">
        <f>+'[1]CORREGIDO EDAD SEX'!AN24</f>
        <v>195960927</v>
      </c>
      <c r="P95" s="128">
        <f>+'[1]CORREGIDO EDAD SEX'!AQ24</f>
        <v>153793326</v>
      </c>
      <c r="Q95" s="128">
        <f>+'[1]CORREGIDO EDAD SEX'!AT24</f>
        <v>132628870</v>
      </c>
      <c r="R95" s="128">
        <f>+'[1]CORREGIDO EDAD SEX'!AW24</f>
        <v>136255838</v>
      </c>
      <c r="S95" s="128">
        <f>+'[1]CORREGIDO EDAD SEX'!AZ24</f>
        <v>122577654</v>
      </c>
      <c r="T95" s="128">
        <f>+'[1]CORREGIDO EDAD SEX'!BC24</f>
        <v>52814252</v>
      </c>
      <c r="U95" s="128">
        <f>+'[1]CORREGIDO EDAD SEX'!BF24</f>
        <v>36631395</v>
      </c>
      <c r="V95" s="128">
        <f>+'[1]CORREGIDO EDAD SEX'!BI24</f>
        <v>0</v>
      </c>
      <c r="W95" s="128">
        <f t="shared" si="13"/>
        <v>1543943706</v>
      </c>
    </row>
    <row r="96" spans="1:23" ht="11.25">
      <c r="A96" s="180"/>
      <c r="B96" s="165"/>
      <c r="C96" s="48" t="s">
        <v>55</v>
      </c>
      <c r="D96" s="128">
        <f>+'[1]CORREGIDO EDAD SEX'!G25</f>
        <v>31110846</v>
      </c>
      <c r="E96" s="128">
        <f>+'[1]CORREGIDO EDAD SEX'!J25</f>
        <v>2967107</v>
      </c>
      <c r="F96" s="128">
        <f>+'[1]CORREGIDO EDAD SEX'!M25</f>
        <v>2425743</v>
      </c>
      <c r="G96" s="128">
        <f>+'[1]CORREGIDO EDAD SEX'!P25</f>
        <v>103865431</v>
      </c>
      <c r="H96" s="128">
        <f>+'[1]CORREGIDO EDAD SEX'!S25</f>
        <v>281250603</v>
      </c>
      <c r="I96" s="128">
        <f>+'[1]CORREGIDO EDAD SEX'!V25</f>
        <v>733571055</v>
      </c>
      <c r="J96" s="128">
        <f>+'[1]CORREGIDO EDAD SEX'!Y25</f>
        <v>1238737254</v>
      </c>
      <c r="K96" s="128">
        <f>+'[1]CORREGIDO EDAD SEX'!AB25</f>
        <v>837594400</v>
      </c>
      <c r="L96" s="128">
        <f>+'[1]CORREGIDO EDAD SEX'!AE25</f>
        <v>277769237</v>
      </c>
      <c r="M96" s="128">
        <f>+'[1]CORREGIDO EDAD SEX'!AH25</f>
        <v>90284126</v>
      </c>
      <c r="N96" s="128">
        <f>+'[1]CORREGIDO EDAD SEX'!AK25</f>
        <v>51272459</v>
      </c>
      <c r="O96" s="128">
        <f>+'[1]CORREGIDO EDAD SEX'!AN25</f>
        <v>28736464</v>
      </c>
      <c r="P96" s="128">
        <f>+'[1]CORREGIDO EDAD SEX'!AQ25</f>
        <v>20051496</v>
      </c>
      <c r="Q96" s="128">
        <f>+'[1]CORREGIDO EDAD SEX'!AT25</f>
        <v>8859908</v>
      </c>
      <c r="R96" s="128">
        <f>+'[1]CORREGIDO EDAD SEX'!AW25</f>
        <v>2787160</v>
      </c>
      <c r="S96" s="128">
        <f>+'[1]CORREGIDO EDAD SEX'!AZ25</f>
        <v>1459895</v>
      </c>
      <c r="T96" s="128">
        <f>+'[1]CORREGIDO EDAD SEX'!BC25</f>
        <v>1005652</v>
      </c>
      <c r="U96" s="128">
        <f>+'[1]CORREGIDO EDAD SEX'!BF25</f>
        <v>257709</v>
      </c>
      <c r="V96" s="128">
        <f>+'[1]CORREGIDO EDAD SEX'!BI25</f>
        <v>0</v>
      </c>
      <c r="W96" s="128">
        <f t="shared" si="13"/>
        <v>3714006545</v>
      </c>
    </row>
    <row r="97" spans="1:23" ht="11.25">
      <c r="A97" s="180"/>
      <c r="B97" s="165"/>
      <c r="C97" s="48" t="s">
        <v>56</v>
      </c>
      <c r="D97" s="128">
        <f>+'[1]CORREGIDO EDAD SEX'!G26</f>
        <v>0</v>
      </c>
      <c r="E97" s="128">
        <f>+'[1]CORREGIDO EDAD SEX'!J26</f>
        <v>0</v>
      </c>
      <c r="F97" s="128">
        <f>+'[1]CORREGIDO EDAD SEX'!M26</f>
        <v>887852</v>
      </c>
      <c r="G97" s="128">
        <f>+'[1]CORREGIDO EDAD SEX'!P26</f>
        <v>179478166</v>
      </c>
      <c r="H97" s="128">
        <f>+'[1]CORREGIDO EDAD SEX'!S26</f>
        <v>444213814</v>
      </c>
      <c r="I97" s="128">
        <f>+'[1]CORREGIDO EDAD SEX'!V26</f>
        <v>1587059317</v>
      </c>
      <c r="J97" s="128">
        <f>+'[1]CORREGIDO EDAD SEX'!Y26</f>
        <v>2827245140</v>
      </c>
      <c r="K97" s="128">
        <f>+'[1]CORREGIDO EDAD SEX'!AB26</f>
        <v>1457764392</v>
      </c>
      <c r="L97" s="128">
        <f>+'[1]CORREGIDO EDAD SEX'!AE26</f>
        <v>266388016</v>
      </c>
      <c r="M97" s="128">
        <f>+'[1]CORREGIDO EDAD SEX'!AH26</f>
        <v>29044938</v>
      </c>
      <c r="N97" s="128">
        <f>+'[1]CORREGIDO EDAD SEX'!AK26</f>
        <v>15659079</v>
      </c>
      <c r="O97" s="128">
        <f>+'[1]CORREGIDO EDAD SEX'!AN26</f>
        <v>0</v>
      </c>
      <c r="P97" s="128">
        <f>+'[1]CORREGIDO EDAD SEX'!AQ26</f>
        <v>0</v>
      </c>
      <c r="Q97" s="128">
        <f>+'[1]CORREGIDO EDAD SEX'!AT26</f>
        <v>0</v>
      </c>
      <c r="R97" s="128">
        <f>+'[1]CORREGIDO EDAD SEX'!AW26</f>
        <v>0</v>
      </c>
      <c r="S97" s="128">
        <f>+'[1]CORREGIDO EDAD SEX'!AZ26</f>
        <v>0</v>
      </c>
      <c r="T97" s="128">
        <f>+'[1]CORREGIDO EDAD SEX'!BC26</f>
        <v>0</v>
      </c>
      <c r="U97" s="128">
        <f>+'[1]CORREGIDO EDAD SEX'!BF26</f>
        <v>0</v>
      </c>
      <c r="V97" s="128">
        <f>+'[1]CORREGIDO EDAD SEX'!BI26</f>
        <v>24384809</v>
      </c>
      <c r="W97" s="128">
        <f t="shared" si="13"/>
        <v>6832125523</v>
      </c>
    </row>
    <row r="98" spans="1:23" ht="11.25">
      <c r="A98" s="180"/>
      <c r="B98" s="165"/>
      <c r="C98" s="48" t="s">
        <v>57</v>
      </c>
      <c r="D98" s="128">
        <f>+'[1]CORREGIDO EDAD SEX'!G27</f>
        <v>34602236</v>
      </c>
      <c r="E98" s="128">
        <f>+'[1]CORREGIDO EDAD SEX'!J27</f>
        <v>59918647</v>
      </c>
      <c r="F98" s="128">
        <f>+'[1]CORREGIDO EDAD SEX'!M27</f>
        <v>70237700</v>
      </c>
      <c r="G98" s="128">
        <f>+'[1]CORREGIDO EDAD SEX'!P27</f>
        <v>29154043</v>
      </c>
      <c r="H98" s="128">
        <f>+'[1]CORREGIDO EDAD SEX'!S27</f>
        <v>20021323</v>
      </c>
      <c r="I98" s="128">
        <f>+'[1]CORREGIDO EDAD SEX'!V27</f>
        <v>27450750</v>
      </c>
      <c r="J98" s="128">
        <f>+'[1]CORREGIDO EDAD SEX'!Y27</f>
        <v>32837497</v>
      </c>
      <c r="K98" s="128">
        <f>+'[1]CORREGIDO EDAD SEX'!AB27</f>
        <v>39548630</v>
      </c>
      <c r="L98" s="128">
        <f>+'[1]CORREGIDO EDAD SEX'!AE27</f>
        <v>46803731</v>
      </c>
      <c r="M98" s="128">
        <f>+'[1]CORREGIDO EDAD SEX'!AH27</f>
        <v>46589971</v>
      </c>
      <c r="N98" s="128">
        <f>+'[1]CORREGIDO EDAD SEX'!AK27</f>
        <v>49548671</v>
      </c>
      <c r="O98" s="128">
        <f>+'[1]CORREGIDO EDAD SEX'!AN27</f>
        <v>47402603</v>
      </c>
      <c r="P98" s="128">
        <f>+'[1]CORREGIDO EDAD SEX'!AQ27</f>
        <v>43230228</v>
      </c>
      <c r="Q98" s="128">
        <f>+'[1]CORREGIDO EDAD SEX'!AT27</f>
        <v>25574029</v>
      </c>
      <c r="R98" s="128">
        <f>+'[1]CORREGIDO EDAD SEX'!AW27</f>
        <v>22555202</v>
      </c>
      <c r="S98" s="128">
        <f>+'[1]CORREGIDO EDAD SEX'!AZ27</f>
        <v>14312365</v>
      </c>
      <c r="T98" s="128">
        <f>+'[1]CORREGIDO EDAD SEX'!BC27</f>
        <v>6058878</v>
      </c>
      <c r="U98" s="128">
        <f>+'[1]CORREGIDO EDAD SEX'!BF27</f>
        <v>5400163</v>
      </c>
      <c r="V98" s="128">
        <f>+'[1]CORREGIDO EDAD SEX'!BI27</f>
        <v>0</v>
      </c>
      <c r="W98" s="128">
        <f t="shared" si="13"/>
        <v>621246667</v>
      </c>
    </row>
    <row r="99" spans="1:23" ht="11.25">
      <c r="A99" s="180"/>
      <c r="B99" s="166"/>
      <c r="C99" s="120" t="s">
        <v>17</v>
      </c>
      <c r="D99" s="129">
        <f>SUM(D82:D98)</f>
        <v>1805407982</v>
      </c>
      <c r="E99" s="129">
        <f aca="true" t="shared" si="14" ref="E99:W99">SUM(E82:E98)</f>
        <v>1891255654</v>
      </c>
      <c r="F99" s="129">
        <f t="shared" si="14"/>
        <v>2053630538</v>
      </c>
      <c r="G99" s="129">
        <f t="shared" si="14"/>
        <v>3030880109</v>
      </c>
      <c r="H99" s="129">
        <f t="shared" si="14"/>
        <v>3500012586</v>
      </c>
      <c r="I99" s="129">
        <f t="shared" si="14"/>
        <v>5847762956</v>
      </c>
      <c r="J99" s="129">
        <f t="shared" si="14"/>
        <v>8599191830</v>
      </c>
      <c r="K99" s="129">
        <f t="shared" si="14"/>
        <v>7285650398</v>
      </c>
      <c r="L99" s="129">
        <f t="shared" si="14"/>
        <v>5447068871</v>
      </c>
      <c r="M99" s="129">
        <f t="shared" si="14"/>
        <v>5180056423</v>
      </c>
      <c r="N99" s="129">
        <f t="shared" si="14"/>
        <v>5184438817</v>
      </c>
      <c r="O99" s="129">
        <f t="shared" si="14"/>
        <v>4222400366</v>
      </c>
      <c r="P99" s="129">
        <f t="shared" si="14"/>
        <v>3294451225</v>
      </c>
      <c r="Q99" s="129">
        <f t="shared" si="14"/>
        <v>1985385068</v>
      </c>
      <c r="R99" s="129">
        <f t="shared" si="14"/>
        <v>1373133199</v>
      </c>
      <c r="S99" s="129">
        <f t="shared" si="14"/>
        <v>1062076459</v>
      </c>
      <c r="T99" s="129">
        <f t="shared" si="14"/>
        <v>631914654</v>
      </c>
      <c r="U99" s="129">
        <f t="shared" si="14"/>
        <v>409005442</v>
      </c>
      <c r="V99" s="129">
        <f t="shared" si="14"/>
        <v>24384809</v>
      </c>
      <c r="W99" s="129">
        <f t="shared" si="14"/>
        <v>62828107386</v>
      </c>
    </row>
    <row r="100" spans="1:23" ht="11.25">
      <c r="A100" s="180"/>
      <c r="B100" s="164" t="s">
        <v>35</v>
      </c>
      <c r="C100" s="48" t="s">
        <v>58</v>
      </c>
      <c r="D100" s="128">
        <f>+'[1]CORREGIDO EDAD SEX'!G29</f>
        <v>136823196</v>
      </c>
      <c r="E100" s="128">
        <f>+'[1]CORREGIDO EDAD SEX'!J29</f>
        <v>48490589</v>
      </c>
      <c r="F100" s="128">
        <f>+'[1]CORREGIDO EDAD SEX'!M29</f>
        <v>56515256</v>
      </c>
      <c r="G100" s="128">
        <f>+'[1]CORREGIDO EDAD SEX'!P29</f>
        <v>70048277</v>
      </c>
      <c r="H100" s="128">
        <f>+'[1]CORREGIDO EDAD SEX'!S29</f>
        <v>65599660</v>
      </c>
      <c r="I100" s="128">
        <f>+'[1]CORREGIDO EDAD SEX'!V29</f>
        <v>182676192</v>
      </c>
      <c r="J100" s="128">
        <f>+'[1]CORREGIDO EDAD SEX'!Y29</f>
        <v>259683977</v>
      </c>
      <c r="K100" s="128">
        <f>+'[1]CORREGIDO EDAD SEX'!AB29</f>
        <v>398323857</v>
      </c>
      <c r="L100" s="128">
        <f>+'[1]CORREGIDO EDAD SEX'!AE29</f>
        <v>511531143</v>
      </c>
      <c r="M100" s="128">
        <f>+'[1]CORREGIDO EDAD SEX'!AH29</f>
        <v>633824325</v>
      </c>
      <c r="N100" s="128">
        <f>+'[1]CORREGIDO EDAD SEX'!AK29</f>
        <v>654937314</v>
      </c>
      <c r="O100" s="128">
        <f>+'[1]CORREGIDO EDAD SEX'!AN29</f>
        <v>502031189</v>
      </c>
      <c r="P100" s="128">
        <f>+'[1]CORREGIDO EDAD SEX'!AQ29</f>
        <v>400048003</v>
      </c>
      <c r="Q100" s="128">
        <f>+'[1]CORREGIDO EDAD SEX'!AT29</f>
        <v>235286543</v>
      </c>
      <c r="R100" s="128">
        <f>+'[1]CORREGIDO EDAD SEX'!AW29</f>
        <v>120407679</v>
      </c>
      <c r="S100" s="128">
        <f>+'[1]CORREGIDO EDAD SEX'!AZ29</f>
        <v>75048807</v>
      </c>
      <c r="T100" s="128">
        <f>+'[1]CORREGIDO EDAD SEX'!BC29</f>
        <v>24438455</v>
      </c>
      <c r="U100" s="128">
        <f>+'[1]CORREGIDO EDAD SEX'!BF29</f>
        <v>17863918</v>
      </c>
      <c r="V100" s="128">
        <f>+'[1]CORREGIDO EDAD SEX'!BI29</f>
        <v>0</v>
      </c>
      <c r="W100" s="128">
        <f aca="true" t="shared" si="15" ref="W100:W115">SUM(D100:V100)</f>
        <v>4393578380</v>
      </c>
    </row>
    <row r="101" spans="1:23" ht="11.25">
      <c r="A101" s="180"/>
      <c r="B101" s="165"/>
      <c r="C101" s="48" t="s">
        <v>49</v>
      </c>
      <c r="D101" s="128">
        <f>+'[1]CORREGIDO EDAD SEX'!G30</f>
        <v>33415669</v>
      </c>
      <c r="E101" s="128">
        <f>+'[1]CORREGIDO EDAD SEX'!J30</f>
        <v>43528180</v>
      </c>
      <c r="F101" s="128">
        <f>+'[1]CORREGIDO EDAD SEX'!M30</f>
        <v>32890950</v>
      </c>
      <c r="G101" s="128">
        <f>+'[1]CORREGIDO EDAD SEX'!P30</f>
        <v>111509911</v>
      </c>
      <c r="H101" s="128">
        <f>+'[1]CORREGIDO EDAD SEX'!S30</f>
        <v>339190591</v>
      </c>
      <c r="I101" s="128">
        <f>+'[1]CORREGIDO EDAD SEX'!V30</f>
        <v>472034033</v>
      </c>
      <c r="J101" s="128">
        <f>+'[1]CORREGIDO EDAD SEX'!Y30</f>
        <v>606015625</v>
      </c>
      <c r="K101" s="128">
        <f>+'[1]CORREGIDO EDAD SEX'!AB30</f>
        <v>516395699</v>
      </c>
      <c r="L101" s="128">
        <f>+'[1]CORREGIDO EDAD SEX'!AE30</f>
        <v>456044892</v>
      </c>
      <c r="M101" s="128">
        <f>+'[1]CORREGIDO EDAD SEX'!AH30</f>
        <v>472367334</v>
      </c>
      <c r="N101" s="128">
        <f>+'[1]CORREGIDO EDAD SEX'!AK30</f>
        <v>519971557</v>
      </c>
      <c r="O101" s="128">
        <f>+'[1]CORREGIDO EDAD SEX'!AN30</f>
        <v>517144931</v>
      </c>
      <c r="P101" s="128">
        <f>+'[1]CORREGIDO EDAD SEX'!AQ30</f>
        <v>531110584</v>
      </c>
      <c r="Q101" s="128">
        <f>+'[1]CORREGIDO EDAD SEX'!AT30</f>
        <v>327816784</v>
      </c>
      <c r="R101" s="128">
        <f>+'[1]CORREGIDO EDAD SEX'!AW30</f>
        <v>344215825</v>
      </c>
      <c r="S101" s="128">
        <f>+'[1]CORREGIDO EDAD SEX'!AZ30</f>
        <v>310921092</v>
      </c>
      <c r="T101" s="128">
        <f>+'[1]CORREGIDO EDAD SEX'!BC30</f>
        <v>172297187</v>
      </c>
      <c r="U101" s="128">
        <f>+'[1]CORREGIDO EDAD SEX'!BF30</f>
        <v>86088121</v>
      </c>
      <c r="V101" s="128">
        <f>+'[1]CORREGIDO EDAD SEX'!BI30</f>
        <v>0</v>
      </c>
      <c r="W101" s="128">
        <f t="shared" si="15"/>
        <v>5892958965</v>
      </c>
    </row>
    <row r="102" spans="1:23" ht="11.25">
      <c r="A102" s="180"/>
      <c r="B102" s="165"/>
      <c r="C102" s="48" t="s">
        <v>50</v>
      </c>
      <c r="D102" s="128">
        <f>+'[1]CORREGIDO EDAD SEX'!G31</f>
        <v>469504711</v>
      </c>
      <c r="E102" s="128">
        <f>+'[1]CORREGIDO EDAD SEX'!J31</f>
        <v>553010486</v>
      </c>
      <c r="F102" s="128">
        <f>+'[1]CORREGIDO EDAD SEX'!M31</f>
        <v>189966059</v>
      </c>
      <c r="G102" s="128">
        <f>+'[1]CORREGIDO EDAD SEX'!P31</f>
        <v>439909538</v>
      </c>
      <c r="H102" s="128">
        <f>+'[1]CORREGIDO EDAD SEX'!S31</f>
        <v>361283192</v>
      </c>
      <c r="I102" s="128">
        <f>+'[1]CORREGIDO EDAD SEX'!V31</f>
        <v>374012011</v>
      </c>
      <c r="J102" s="128">
        <f>+'[1]CORREGIDO EDAD SEX'!Y31</f>
        <v>397758405</v>
      </c>
      <c r="K102" s="128">
        <f>+'[1]CORREGIDO EDAD SEX'!AB31</f>
        <v>303783896</v>
      </c>
      <c r="L102" s="128">
        <f>+'[1]CORREGIDO EDAD SEX'!AE31</f>
        <v>207868921</v>
      </c>
      <c r="M102" s="128">
        <f>+'[1]CORREGIDO EDAD SEX'!AH31</f>
        <v>166528338</v>
      </c>
      <c r="N102" s="128">
        <f>+'[1]CORREGIDO EDAD SEX'!AK31</f>
        <v>159337414</v>
      </c>
      <c r="O102" s="128">
        <f>+'[1]CORREGIDO EDAD SEX'!AN31</f>
        <v>121450007</v>
      </c>
      <c r="P102" s="128">
        <f>+'[1]CORREGIDO EDAD SEX'!AQ31</f>
        <v>60988879</v>
      </c>
      <c r="Q102" s="128">
        <f>+'[1]CORREGIDO EDAD SEX'!AT31</f>
        <v>33585884</v>
      </c>
      <c r="R102" s="128">
        <f>+'[1]CORREGIDO EDAD SEX'!AW31</f>
        <v>23137720</v>
      </c>
      <c r="S102" s="128">
        <f>+'[1]CORREGIDO EDAD SEX'!AZ31</f>
        <v>6964990</v>
      </c>
      <c r="T102" s="128">
        <f>+'[1]CORREGIDO EDAD SEX'!BC31</f>
        <v>3429212</v>
      </c>
      <c r="U102" s="128">
        <f>+'[1]CORREGIDO EDAD SEX'!BF31</f>
        <v>929398</v>
      </c>
      <c r="V102" s="128">
        <f>+'[1]CORREGIDO EDAD SEX'!BI31</f>
        <v>0</v>
      </c>
      <c r="W102" s="128">
        <f t="shared" si="15"/>
        <v>3873449061</v>
      </c>
    </row>
    <row r="103" spans="1:23" ht="11.25">
      <c r="A103" s="180"/>
      <c r="B103" s="165"/>
      <c r="C103" s="48" t="s">
        <v>59</v>
      </c>
      <c r="D103" s="128">
        <f>+'[1]CORREGIDO EDAD SEX'!G32</f>
        <v>9971193</v>
      </c>
      <c r="E103" s="128">
        <f>+'[1]CORREGIDO EDAD SEX'!J32</f>
        <v>13641763</v>
      </c>
      <c r="F103" s="128">
        <f>+'[1]CORREGIDO EDAD SEX'!M32</f>
        <v>21428186</v>
      </c>
      <c r="G103" s="128">
        <f>+'[1]CORREGIDO EDAD SEX'!P32</f>
        <v>193883986</v>
      </c>
      <c r="H103" s="128">
        <f>+'[1]CORREGIDO EDAD SEX'!S32</f>
        <v>149099684</v>
      </c>
      <c r="I103" s="128">
        <f>+'[1]CORREGIDO EDAD SEX'!V32</f>
        <v>179196209</v>
      </c>
      <c r="J103" s="128">
        <f>+'[1]CORREGIDO EDAD SEX'!Y32</f>
        <v>188462931</v>
      </c>
      <c r="K103" s="128">
        <f>+'[1]CORREGIDO EDAD SEX'!AB32</f>
        <v>218069316</v>
      </c>
      <c r="L103" s="128">
        <f>+'[1]CORREGIDO EDAD SEX'!AE32</f>
        <v>205272033</v>
      </c>
      <c r="M103" s="128">
        <f>+'[1]CORREGIDO EDAD SEX'!AH32</f>
        <v>255405906</v>
      </c>
      <c r="N103" s="128">
        <f>+'[1]CORREGIDO EDAD SEX'!AK32</f>
        <v>214910702</v>
      </c>
      <c r="O103" s="128">
        <f>+'[1]CORREGIDO EDAD SEX'!AN32</f>
        <v>207375645</v>
      </c>
      <c r="P103" s="128">
        <f>+'[1]CORREGIDO EDAD SEX'!AQ32</f>
        <v>119139825</v>
      </c>
      <c r="Q103" s="128">
        <f>+'[1]CORREGIDO EDAD SEX'!AT32</f>
        <v>71551695</v>
      </c>
      <c r="R103" s="128">
        <f>+'[1]CORREGIDO EDAD SEX'!AW32</f>
        <v>25738588</v>
      </c>
      <c r="S103" s="128">
        <f>+'[1]CORREGIDO EDAD SEX'!AZ32</f>
        <v>16776440</v>
      </c>
      <c r="T103" s="128">
        <f>+'[1]CORREGIDO EDAD SEX'!BC32</f>
        <v>7263081</v>
      </c>
      <c r="U103" s="128">
        <f>+'[1]CORREGIDO EDAD SEX'!BF32</f>
        <v>3891424</v>
      </c>
      <c r="V103" s="128">
        <f>+'[1]CORREGIDO EDAD SEX'!BI32</f>
        <v>0</v>
      </c>
      <c r="W103" s="128">
        <f t="shared" si="15"/>
        <v>2101078607</v>
      </c>
    </row>
    <row r="104" spans="1:23" ht="11.25">
      <c r="A104" s="180"/>
      <c r="B104" s="165"/>
      <c r="C104" s="48" t="s">
        <v>60</v>
      </c>
      <c r="D104" s="128">
        <f>+'[1]CORREGIDO EDAD SEX'!G33</f>
        <v>133803526</v>
      </c>
      <c r="E104" s="128">
        <f>+'[1]CORREGIDO EDAD SEX'!J33</f>
        <v>94549300</v>
      </c>
      <c r="F104" s="128">
        <f>+'[1]CORREGIDO EDAD SEX'!M33</f>
        <v>73909252</v>
      </c>
      <c r="G104" s="128">
        <f>+'[1]CORREGIDO EDAD SEX'!P33</f>
        <v>122550746</v>
      </c>
      <c r="H104" s="128">
        <f>+'[1]CORREGIDO EDAD SEX'!S33</f>
        <v>109191129</v>
      </c>
      <c r="I104" s="128">
        <f>+'[1]CORREGIDO EDAD SEX'!V33</f>
        <v>94980599</v>
      </c>
      <c r="J104" s="128">
        <f>+'[1]CORREGIDO EDAD SEX'!Y33</f>
        <v>99345296</v>
      </c>
      <c r="K104" s="128">
        <f>+'[1]CORREGIDO EDAD SEX'!AB33</f>
        <v>134937941</v>
      </c>
      <c r="L104" s="128">
        <f>+'[1]CORREGIDO EDAD SEX'!AE33</f>
        <v>215265006</v>
      </c>
      <c r="M104" s="128">
        <f>+'[1]CORREGIDO EDAD SEX'!AH33</f>
        <v>192442749</v>
      </c>
      <c r="N104" s="128">
        <f>+'[1]CORREGIDO EDAD SEX'!AK33</f>
        <v>171153411</v>
      </c>
      <c r="O104" s="128">
        <f>+'[1]CORREGIDO EDAD SEX'!AN33</f>
        <v>134790388</v>
      </c>
      <c r="P104" s="128">
        <f>+'[1]CORREGIDO EDAD SEX'!AQ33</f>
        <v>93714355</v>
      </c>
      <c r="Q104" s="128">
        <f>+'[1]CORREGIDO EDAD SEX'!AT33</f>
        <v>47583196</v>
      </c>
      <c r="R104" s="128">
        <f>+'[1]CORREGIDO EDAD SEX'!AW33</f>
        <v>19858523</v>
      </c>
      <c r="S104" s="128">
        <f>+'[1]CORREGIDO EDAD SEX'!AZ33</f>
        <v>8456758</v>
      </c>
      <c r="T104" s="128">
        <f>+'[1]CORREGIDO EDAD SEX'!BC33</f>
        <v>7456198</v>
      </c>
      <c r="U104" s="128">
        <f>+'[1]CORREGIDO EDAD SEX'!BF33</f>
        <v>6190710</v>
      </c>
      <c r="V104" s="128">
        <f>+'[1]CORREGIDO EDAD SEX'!BI33</f>
        <v>0</v>
      </c>
      <c r="W104" s="128">
        <f t="shared" si="15"/>
        <v>1760179083</v>
      </c>
    </row>
    <row r="105" spans="1:23" ht="11.25">
      <c r="A105" s="180"/>
      <c r="B105" s="165"/>
      <c r="C105" s="48" t="s">
        <v>61</v>
      </c>
      <c r="D105" s="128">
        <f>+'[1]CORREGIDO EDAD SEX'!G34</f>
        <v>44812895</v>
      </c>
      <c r="E105" s="128">
        <f>+'[1]CORREGIDO EDAD SEX'!J34</f>
        <v>66408908</v>
      </c>
      <c r="F105" s="128">
        <f>+'[1]CORREGIDO EDAD SEX'!M34</f>
        <v>107402958</v>
      </c>
      <c r="G105" s="128">
        <f>+'[1]CORREGIDO EDAD SEX'!P34</f>
        <v>134525718</v>
      </c>
      <c r="H105" s="128">
        <f>+'[1]CORREGIDO EDAD SEX'!S34</f>
        <v>136309827</v>
      </c>
      <c r="I105" s="128">
        <f>+'[1]CORREGIDO EDAD SEX'!V34</f>
        <v>185603510</v>
      </c>
      <c r="J105" s="128">
        <f>+'[1]CORREGIDO EDAD SEX'!Y34</f>
        <v>225573350</v>
      </c>
      <c r="K105" s="128">
        <f>+'[1]CORREGIDO EDAD SEX'!AB34</f>
        <v>232872615</v>
      </c>
      <c r="L105" s="128">
        <f>+'[1]CORREGIDO EDAD SEX'!AE34</f>
        <v>220822267</v>
      </c>
      <c r="M105" s="128">
        <f>+'[1]CORREGIDO EDAD SEX'!AH34</f>
        <v>258186890</v>
      </c>
      <c r="N105" s="128">
        <f>+'[1]CORREGIDO EDAD SEX'!AK34</f>
        <v>230449271</v>
      </c>
      <c r="O105" s="128">
        <f>+'[1]CORREGIDO EDAD SEX'!AN34</f>
        <v>195694663</v>
      </c>
      <c r="P105" s="128">
        <f>+'[1]CORREGIDO EDAD SEX'!AQ34</f>
        <v>154447751</v>
      </c>
      <c r="Q105" s="128">
        <f>+'[1]CORREGIDO EDAD SEX'!AT34</f>
        <v>85563399</v>
      </c>
      <c r="R105" s="128">
        <f>+'[1]CORREGIDO EDAD SEX'!AW34</f>
        <v>61796081</v>
      </c>
      <c r="S105" s="128">
        <f>+'[1]CORREGIDO EDAD SEX'!AZ34</f>
        <v>38609019</v>
      </c>
      <c r="T105" s="128">
        <f>+'[1]CORREGIDO EDAD SEX'!BC34</f>
        <v>23213531</v>
      </c>
      <c r="U105" s="128">
        <f>+'[1]CORREGIDO EDAD SEX'!BF34</f>
        <v>14467418</v>
      </c>
      <c r="V105" s="128">
        <f>+'[1]CORREGIDO EDAD SEX'!BI34</f>
        <v>0</v>
      </c>
      <c r="W105" s="128">
        <f t="shared" si="15"/>
        <v>2416760071</v>
      </c>
    </row>
    <row r="106" spans="1:23" ht="11.25">
      <c r="A106" s="180"/>
      <c r="B106" s="165"/>
      <c r="C106" s="48" t="s">
        <v>62</v>
      </c>
      <c r="D106" s="128">
        <f>+'[1]CORREGIDO EDAD SEX'!G35</f>
        <v>92019686</v>
      </c>
      <c r="E106" s="128">
        <f>+'[1]CORREGIDO EDAD SEX'!J35</f>
        <v>17459719</v>
      </c>
      <c r="F106" s="128">
        <f>+'[1]CORREGIDO EDAD SEX'!M35</f>
        <v>15805182</v>
      </c>
      <c r="G106" s="128">
        <f>+'[1]CORREGIDO EDAD SEX'!P35</f>
        <v>51833861</v>
      </c>
      <c r="H106" s="128">
        <f>+'[1]CORREGIDO EDAD SEX'!S35</f>
        <v>82647555</v>
      </c>
      <c r="I106" s="128">
        <f>+'[1]CORREGIDO EDAD SEX'!V35</f>
        <v>86237756</v>
      </c>
      <c r="J106" s="128">
        <f>+'[1]CORREGIDO EDAD SEX'!Y35</f>
        <v>121679186</v>
      </c>
      <c r="K106" s="128">
        <f>+'[1]CORREGIDO EDAD SEX'!AB35</f>
        <v>168929630</v>
      </c>
      <c r="L106" s="128">
        <f>+'[1]CORREGIDO EDAD SEX'!AE35</f>
        <v>192733131</v>
      </c>
      <c r="M106" s="128">
        <f>+'[1]CORREGIDO EDAD SEX'!AH35</f>
        <v>255361636</v>
      </c>
      <c r="N106" s="128">
        <f>+'[1]CORREGIDO EDAD SEX'!AK35</f>
        <v>286425295</v>
      </c>
      <c r="O106" s="128">
        <f>+'[1]CORREGIDO EDAD SEX'!AN35</f>
        <v>234847453</v>
      </c>
      <c r="P106" s="128">
        <f>+'[1]CORREGIDO EDAD SEX'!AQ35</f>
        <v>264323994</v>
      </c>
      <c r="Q106" s="128">
        <f>+'[1]CORREGIDO EDAD SEX'!AT35</f>
        <v>160065639</v>
      </c>
      <c r="R106" s="128">
        <f>+'[1]CORREGIDO EDAD SEX'!AW35</f>
        <v>88393480</v>
      </c>
      <c r="S106" s="128">
        <f>+'[1]CORREGIDO EDAD SEX'!AZ35</f>
        <v>87445138</v>
      </c>
      <c r="T106" s="128">
        <f>+'[1]CORREGIDO EDAD SEX'!BC35</f>
        <v>47253824</v>
      </c>
      <c r="U106" s="128">
        <f>+'[1]CORREGIDO EDAD SEX'!BF35</f>
        <v>15771826</v>
      </c>
      <c r="V106" s="128">
        <f>+'[1]CORREGIDO EDAD SEX'!BI35</f>
        <v>0</v>
      </c>
      <c r="W106" s="128">
        <f t="shared" si="15"/>
        <v>2269233991</v>
      </c>
    </row>
    <row r="107" spans="1:23" ht="11.25">
      <c r="A107" s="180"/>
      <c r="B107" s="165"/>
      <c r="C107" s="48" t="s">
        <v>63</v>
      </c>
      <c r="D107" s="128">
        <f>+'[1]CORREGIDO EDAD SEX'!G36</f>
        <v>19013666</v>
      </c>
      <c r="E107" s="128">
        <f>+'[1]CORREGIDO EDAD SEX'!J36</f>
        <v>12369023</v>
      </c>
      <c r="F107" s="128">
        <f>+'[1]CORREGIDO EDAD SEX'!M36</f>
        <v>9096709</v>
      </c>
      <c r="G107" s="128">
        <f>+'[1]CORREGIDO EDAD SEX'!P36</f>
        <v>23822527</v>
      </c>
      <c r="H107" s="128">
        <f>+'[1]CORREGIDO EDAD SEX'!S36</f>
        <v>14200099</v>
      </c>
      <c r="I107" s="128">
        <f>+'[1]CORREGIDO EDAD SEX'!V36</f>
        <v>13697898</v>
      </c>
      <c r="J107" s="128">
        <f>+'[1]CORREGIDO EDAD SEX'!Y36</f>
        <v>20121314</v>
      </c>
      <c r="K107" s="128">
        <f>+'[1]CORREGIDO EDAD SEX'!AB36</f>
        <v>23219138</v>
      </c>
      <c r="L107" s="128">
        <f>+'[1]CORREGIDO EDAD SEX'!AE36</f>
        <v>39325601</v>
      </c>
      <c r="M107" s="128">
        <f>+'[1]CORREGIDO EDAD SEX'!AH36</f>
        <v>51922727</v>
      </c>
      <c r="N107" s="128">
        <f>+'[1]CORREGIDO EDAD SEX'!AK36</f>
        <v>50710688</v>
      </c>
      <c r="O107" s="128">
        <f>+'[1]CORREGIDO EDAD SEX'!AN36</f>
        <v>39367982</v>
      </c>
      <c r="P107" s="128">
        <f>+'[1]CORREGIDO EDAD SEX'!AQ36</f>
        <v>41600863</v>
      </c>
      <c r="Q107" s="128">
        <f>+'[1]CORREGIDO EDAD SEX'!AT36</f>
        <v>29613692</v>
      </c>
      <c r="R107" s="128">
        <f>+'[1]CORREGIDO EDAD SEX'!AW36</f>
        <v>18167760</v>
      </c>
      <c r="S107" s="128">
        <f>+'[1]CORREGIDO EDAD SEX'!AZ36</f>
        <v>25746784</v>
      </c>
      <c r="T107" s="128">
        <f>+'[1]CORREGIDO EDAD SEX'!BC36</f>
        <v>4190746</v>
      </c>
      <c r="U107" s="128">
        <f>+'[1]CORREGIDO EDAD SEX'!BF36</f>
        <v>1941945</v>
      </c>
      <c r="V107" s="128">
        <f>+'[1]CORREGIDO EDAD SEX'!BI36</f>
        <v>0</v>
      </c>
      <c r="W107" s="128">
        <f t="shared" si="15"/>
        <v>438129162</v>
      </c>
    </row>
    <row r="108" spans="1:23" ht="11.25">
      <c r="A108" s="180"/>
      <c r="B108" s="165"/>
      <c r="C108" s="48" t="s">
        <v>64</v>
      </c>
      <c r="D108" s="128">
        <f>+'[1]CORREGIDO EDAD SEX'!G37</f>
        <v>260011529</v>
      </c>
      <c r="E108" s="128">
        <f>+'[1]CORREGIDO EDAD SEX'!J37</f>
        <v>257587179</v>
      </c>
      <c r="F108" s="128">
        <f>+'[1]CORREGIDO EDAD SEX'!M37</f>
        <v>390494878</v>
      </c>
      <c r="G108" s="128">
        <f>+'[1]CORREGIDO EDAD SEX'!P37</f>
        <v>436263208</v>
      </c>
      <c r="H108" s="128">
        <f>+'[1]CORREGIDO EDAD SEX'!S37</f>
        <v>497936251</v>
      </c>
      <c r="I108" s="128">
        <f>+'[1]CORREGIDO EDAD SEX'!V37</f>
        <v>755349640</v>
      </c>
      <c r="J108" s="128">
        <f>+'[1]CORREGIDO EDAD SEX'!Y37</f>
        <v>1121118527</v>
      </c>
      <c r="K108" s="128">
        <f>+'[1]CORREGIDO EDAD SEX'!AB37</f>
        <v>1115590552</v>
      </c>
      <c r="L108" s="128">
        <f>+'[1]CORREGIDO EDAD SEX'!AE37</f>
        <v>1046092597</v>
      </c>
      <c r="M108" s="128">
        <f>+'[1]CORREGIDO EDAD SEX'!AH37</f>
        <v>953931271</v>
      </c>
      <c r="N108" s="128">
        <f>+'[1]CORREGIDO EDAD SEX'!AK37</f>
        <v>968889575</v>
      </c>
      <c r="O108" s="128">
        <f>+'[1]CORREGIDO EDAD SEX'!AN37</f>
        <v>816436343</v>
      </c>
      <c r="P108" s="128">
        <f>+'[1]CORREGIDO EDAD SEX'!AQ37</f>
        <v>568460863</v>
      </c>
      <c r="Q108" s="128">
        <f>+'[1]CORREGIDO EDAD SEX'!AT37</f>
        <v>312860064</v>
      </c>
      <c r="R108" s="128">
        <f>+'[1]CORREGIDO EDAD SEX'!AW37</f>
        <v>159042626</v>
      </c>
      <c r="S108" s="128">
        <f>+'[1]CORREGIDO EDAD SEX'!AZ37</f>
        <v>121770902</v>
      </c>
      <c r="T108" s="128">
        <f>+'[1]CORREGIDO EDAD SEX'!BC37</f>
        <v>63164950</v>
      </c>
      <c r="U108" s="128">
        <f>+'[1]CORREGIDO EDAD SEX'!BF37</f>
        <v>61785296</v>
      </c>
      <c r="V108" s="128">
        <f>+'[1]CORREGIDO EDAD SEX'!BI37</f>
        <v>0</v>
      </c>
      <c r="W108" s="128">
        <f t="shared" si="15"/>
        <v>9906786251</v>
      </c>
    </row>
    <row r="109" spans="1:23" ht="11.25">
      <c r="A109" s="180"/>
      <c r="B109" s="165"/>
      <c r="C109" s="48" t="s">
        <v>65</v>
      </c>
      <c r="D109" s="128">
        <f>+'[1]CORREGIDO EDAD SEX'!G38</f>
        <v>5471893</v>
      </c>
      <c r="E109" s="128">
        <f>+'[1]CORREGIDO EDAD SEX'!J38</f>
        <v>1660425</v>
      </c>
      <c r="F109" s="128">
        <f>+'[1]CORREGIDO EDAD SEX'!M38</f>
        <v>5289628</v>
      </c>
      <c r="G109" s="128">
        <f>+'[1]CORREGIDO EDAD SEX'!P38</f>
        <v>32604348</v>
      </c>
      <c r="H109" s="128">
        <f>+'[1]CORREGIDO EDAD SEX'!S38</f>
        <v>31414747</v>
      </c>
      <c r="I109" s="128">
        <f>+'[1]CORREGIDO EDAD SEX'!V38</f>
        <v>38649202</v>
      </c>
      <c r="J109" s="128">
        <f>+'[1]CORREGIDO EDAD SEX'!Y38</f>
        <v>77078845</v>
      </c>
      <c r="K109" s="128">
        <f>+'[1]CORREGIDO EDAD SEX'!AB38</f>
        <v>60210175</v>
      </c>
      <c r="L109" s="128">
        <f>+'[1]CORREGIDO EDAD SEX'!AE38</f>
        <v>65618293</v>
      </c>
      <c r="M109" s="128">
        <f>+'[1]CORREGIDO EDAD SEX'!AH38</f>
        <v>72458821</v>
      </c>
      <c r="N109" s="128">
        <f>+'[1]CORREGIDO EDAD SEX'!AK38</f>
        <v>68450356</v>
      </c>
      <c r="O109" s="128">
        <f>+'[1]CORREGIDO EDAD SEX'!AN38</f>
        <v>58449163</v>
      </c>
      <c r="P109" s="128">
        <f>+'[1]CORREGIDO EDAD SEX'!AQ38</f>
        <v>48400334</v>
      </c>
      <c r="Q109" s="128">
        <f>+'[1]CORREGIDO EDAD SEX'!AT38</f>
        <v>28902151</v>
      </c>
      <c r="R109" s="128">
        <f>+'[1]CORREGIDO EDAD SEX'!AW38</f>
        <v>13820520</v>
      </c>
      <c r="S109" s="128">
        <f>+'[1]CORREGIDO EDAD SEX'!AZ38</f>
        <v>12502088</v>
      </c>
      <c r="T109" s="128">
        <f>+'[1]CORREGIDO EDAD SEX'!BC38</f>
        <v>7368499</v>
      </c>
      <c r="U109" s="128">
        <f>+'[1]CORREGIDO EDAD SEX'!BF38</f>
        <v>2656880</v>
      </c>
      <c r="V109" s="128">
        <f>+'[1]CORREGIDO EDAD SEX'!BI38</f>
        <v>0</v>
      </c>
      <c r="W109" s="128">
        <f t="shared" si="15"/>
        <v>631006368</v>
      </c>
    </row>
    <row r="110" spans="1:23" ht="11.25">
      <c r="A110" s="180"/>
      <c r="B110" s="165"/>
      <c r="C110" s="48" t="s">
        <v>66</v>
      </c>
      <c r="D110" s="128">
        <f>+'[1]CORREGIDO EDAD SEX'!G39</f>
        <v>73325161</v>
      </c>
      <c r="E110" s="128">
        <f>+'[1]CORREGIDO EDAD SEX'!J39</f>
        <v>55065135</v>
      </c>
      <c r="F110" s="128">
        <f>+'[1]CORREGIDO EDAD SEX'!M39</f>
        <v>13838322</v>
      </c>
      <c r="G110" s="128">
        <f>+'[1]CORREGIDO EDAD SEX'!P39</f>
        <v>41096658</v>
      </c>
      <c r="H110" s="128">
        <f>+'[1]CORREGIDO EDAD SEX'!S39</f>
        <v>37194808</v>
      </c>
      <c r="I110" s="128">
        <f>+'[1]CORREGIDO EDAD SEX'!V39</f>
        <v>96512774</v>
      </c>
      <c r="J110" s="128">
        <f>+'[1]CORREGIDO EDAD SEX'!Y39</f>
        <v>151583410</v>
      </c>
      <c r="K110" s="128">
        <f>+'[1]CORREGIDO EDAD SEX'!AB39</f>
        <v>196226576</v>
      </c>
      <c r="L110" s="128">
        <f>+'[1]CORREGIDO EDAD SEX'!AE39</f>
        <v>180393489</v>
      </c>
      <c r="M110" s="128">
        <f>+'[1]CORREGIDO EDAD SEX'!AH39</f>
        <v>192092798</v>
      </c>
      <c r="N110" s="128">
        <f>+'[1]CORREGIDO EDAD SEX'!AK39</f>
        <v>196732902</v>
      </c>
      <c r="O110" s="128">
        <f>+'[1]CORREGIDO EDAD SEX'!AN39</f>
        <v>171008653</v>
      </c>
      <c r="P110" s="128">
        <f>+'[1]CORREGIDO EDAD SEX'!AQ39</f>
        <v>144553003</v>
      </c>
      <c r="Q110" s="128">
        <f>+'[1]CORREGIDO EDAD SEX'!AT39</f>
        <v>80179967</v>
      </c>
      <c r="R110" s="128">
        <f>+'[1]CORREGIDO EDAD SEX'!AW39</f>
        <v>51364786</v>
      </c>
      <c r="S110" s="128">
        <f>+'[1]CORREGIDO EDAD SEX'!AZ39</f>
        <v>24827868</v>
      </c>
      <c r="T110" s="128">
        <f>+'[1]CORREGIDO EDAD SEX'!BC39</f>
        <v>17297380</v>
      </c>
      <c r="U110" s="128">
        <f>+'[1]CORREGIDO EDAD SEX'!BF39</f>
        <v>13818768</v>
      </c>
      <c r="V110" s="128">
        <f>+'[1]CORREGIDO EDAD SEX'!BI39</f>
        <v>0</v>
      </c>
      <c r="W110" s="128">
        <f t="shared" si="15"/>
        <v>1737112458</v>
      </c>
    </row>
    <row r="111" spans="1:23" ht="11.25">
      <c r="A111" s="180"/>
      <c r="B111" s="165"/>
      <c r="C111" s="48" t="s">
        <v>67</v>
      </c>
      <c r="D111" s="128">
        <f>+'[1]CORREGIDO EDAD SEX'!G40</f>
        <v>896985</v>
      </c>
      <c r="E111" s="128">
        <f>+'[1]CORREGIDO EDAD SEX'!J40</f>
        <v>800000</v>
      </c>
      <c r="F111" s="128">
        <f>+'[1]CORREGIDO EDAD SEX'!M40</f>
        <v>4971612</v>
      </c>
      <c r="G111" s="128">
        <f>+'[1]CORREGIDO EDAD SEX'!P40</f>
        <v>40204094</v>
      </c>
      <c r="H111" s="128">
        <f>+'[1]CORREGIDO EDAD SEX'!S40</f>
        <v>48172011</v>
      </c>
      <c r="I111" s="128">
        <f>+'[1]CORREGIDO EDAD SEX'!V40</f>
        <v>76473982</v>
      </c>
      <c r="J111" s="128">
        <f>+'[1]CORREGIDO EDAD SEX'!Y40</f>
        <v>90606572</v>
      </c>
      <c r="K111" s="128">
        <f>+'[1]CORREGIDO EDAD SEX'!AB40</f>
        <v>125202969</v>
      </c>
      <c r="L111" s="128">
        <f>+'[1]CORREGIDO EDAD SEX'!AE40</f>
        <v>204142606</v>
      </c>
      <c r="M111" s="128">
        <f>+'[1]CORREGIDO EDAD SEX'!AH40</f>
        <v>217296595</v>
      </c>
      <c r="N111" s="128">
        <f>+'[1]CORREGIDO EDAD SEX'!AK40</f>
        <v>173034031</v>
      </c>
      <c r="O111" s="128">
        <f>+'[1]CORREGIDO EDAD SEX'!AN40</f>
        <v>100394328</v>
      </c>
      <c r="P111" s="128">
        <f>+'[1]CORREGIDO EDAD SEX'!AQ40</f>
        <v>90499273</v>
      </c>
      <c r="Q111" s="128">
        <f>+'[1]CORREGIDO EDAD SEX'!AT40</f>
        <v>44619697</v>
      </c>
      <c r="R111" s="128">
        <f>+'[1]CORREGIDO EDAD SEX'!AW40</f>
        <v>35490539</v>
      </c>
      <c r="S111" s="128">
        <f>+'[1]CORREGIDO EDAD SEX'!AZ40</f>
        <v>7969409</v>
      </c>
      <c r="T111" s="128">
        <f>+'[1]CORREGIDO EDAD SEX'!BC40</f>
        <v>7388697</v>
      </c>
      <c r="U111" s="128">
        <f>+'[1]CORREGIDO EDAD SEX'!BF40</f>
        <v>760147</v>
      </c>
      <c r="V111" s="128">
        <f>+'[1]CORREGIDO EDAD SEX'!BI40</f>
        <v>0</v>
      </c>
      <c r="W111" s="128">
        <f t="shared" si="15"/>
        <v>1268923547</v>
      </c>
    </row>
    <row r="112" spans="1:23" ht="11.25">
      <c r="A112" s="180"/>
      <c r="B112" s="165"/>
      <c r="C112" s="48" t="s">
        <v>68</v>
      </c>
      <c r="D112" s="128">
        <f>+'[1]CORREGIDO EDAD SEX'!G41</f>
        <v>4876669</v>
      </c>
      <c r="E112" s="128">
        <f>+'[1]CORREGIDO EDAD SEX'!J41</f>
        <v>20666996</v>
      </c>
      <c r="F112" s="128">
        <f>+'[1]CORREGIDO EDAD SEX'!M41</f>
        <v>35528380</v>
      </c>
      <c r="G112" s="128">
        <f>+'[1]CORREGIDO EDAD SEX'!P41</f>
        <v>96548043</v>
      </c>
      <c r="H112" s="128">
        <f>+'[1]CORREGIDO EDAD SEX'!S41</f>
        <v>166363839</v>
      </c>
      <c r="I112" s="128">
        <f>+'[1]CORREGIDO EDAD SEX'!V41</f>
        <v>406335496</v>
      </c>
      <c r="J112" s="128">
        <f>+'[1]CORREGIDO EDAD SEX'!Y41</f>
        <v>951955397</v>
      </c>
      <c r="K112" s="128">
        <f>+'[1]CORREGIDO EDAD SEX'!AB41</f>
        <v>1378429324</v>
      </c>
      <c r="L112" s="128">
        <f>+'[1]CORREGIDO EDAD SEX'!AE41</f>
        <v>1817253083</v>
      </c>
      <c r="M112" s="128">
        <f>+'[1]CORREGIDO EDAD SEX'!AH41</f>
        <v>1831299027</v>
      </c>
      <c r="N112" s="128">
        <f>+'[1]CORREGIDO EDAD SEX'!AK41</f>
        <v>1079148598</v>
      </c>
      <c r="O112" s="128">
        <f>+'[1]CORREGIDO EDAD SEX'!AN41</f>
        <v>472257766</v>
      </c>
      <c r="P112" s="128">
        <f>+'[1]CORREGIDO EDAD SEX'!AQ41</f>
        <v>250336797</v>
      </c>
      <c r="Q112" s="128">
        <f>+'[1]CORREGIDO EDAD SEX'!AT41</f>
        <v>167461327</v>
      </c>
      <c r="R112" s="128">
        <f>+'[1]CORREGIDO EDAD SEX'!AW41</f>
        <v>78805462</v>
      </c>
      <c r="S112" s="128">
        <f>+'[1]CORREGIDO EDAD SEX'!AZ41</f>
        <v>51294916</v>
      </c>
      <c r="T112" s="128">
        <f>+'[1]CORREGIDO EDAD SEX'!BC41</f>
        <v>11257989</v>
      </c>
      <c r="U112" s="128">
        <f>+'[1]CORREGIDO EDAD SEX'!BF41</f>
        <v>1719911</v>
      </c>
      <c r="V112" s="128">
        <f>+'[1]CORREGIDO EDAD SEX'!BI41</f>
        <v>0</v>
      </c>
      <c r="W112" s="128">
        <f t="shared" si="15"/>
        <v>8821539020</v>
      </c>
    </row>
    <row r="113" spans="1:23" ht="11.25">
      <c r="A113" s="180"/>
      <c r="B113" s="165"/>
      <c r="C113" s="48" t="s">
        <v>69</v>
      </c>
      <c r="D113" s="128">
        <f>+'[1]CORREGIDO EDAD SEX'!G42</f>
        <v>480583</v>
      </c>
      <c r="E113" s="128">
        <f>+'[1]CORREGIDO EDAD SEX'!J42</f>
        <v>1983279</v>
      </c>
      <c r="F113" s="128">
        <f>+'[1]CORREGIDO EDAD SEX'!M42</f>
        <v>1681004</v>
      </c>
      <c r="G113" s="128">
        <f>+'[1]CORREGIDO EDAD SEX'!P42</f>
        <v>33002853</v>
      </c>
      <c r="H113" s="128">
        <f>+'[1]CORREGIDO EDAD SEX'!S42</f>
        <v>87056098</v>
      </c>
      <c r="I113" s="128">
        <f>+'[1]CORREGIDO EDAD SEX'!V42</f>
        <v>233282801</v>
      </c>
      <c r="J113" s="128">
        <f>+'[1]CORREGIDO EDAD SEX'!Y42</f>
        <v>442022248</v>
      </c>
      <c r="K113" s="128">
        <f>+'[1]CORREGIDO EDAD SEX'!AB42</f>
        <v>457118093</v>
      </c>
      <c r="L113" s="128">
        <f>+'[1]CORREGIDO EDAD SEX'!AE42</f>
        <v>275537987</v>
      </c>
      <c r="M113" s="128">
        <f>+'[1]CORREGIDO EDAD SEX'!AH42</f>
        <v>149108934</v>
      </c>
      <c r="N113" s="128">
        <f>+'[1]CORREGIDO EDAD SEX'!AK42</f>
        <v>100635373</v>
      </c>
      <c r="O113" s="128">
        <f>+'[1]CORREGIDO EDAD SEX'!AN42</f>
        <v>52681594</v>
      </c>
      <c r="P113" s="128">
        <f>+'[1]CORREGIDO EDAD SEX'!AQ42</f>
        <v>28906122</v>
      </c>
      <c r="Q113" s="128">
        <f>+'[1]CORREGIDO EDAD SEX'!AT42</f>
        <v>15155857</v>
      </c>
      <c r="R113" s="128">
        <f>+'[1]CORREGIDO EDAD SEX'!AW42</f>
        <v>6249973</v>
      </c>
      <c r="S113" s="128">
        <f>+'[1]CORREGIDO EDAD SEX'!AZ42</f>
        <v>5777816</v>
      </c>
      <c r="T113" s="128">
        <f>+'[1]CORREGIDO EDAD SEX'!BC42</f>
        <v>1019568</v>
      </c>
      <c r="U113" s="128">
        <f>+'[1]CORREGIDO EDAD SEX'!BF42</f>
        <v>151158</v>
      </c>
      <c r="V113" s="128">
        <f>+'[1]CORREGIDO EDAD SEX'!BI42</f>
        <v>0</v>
      </c>
      <c r="W113" s="128">
        <f t="shared" si="15"/>
        <v>1891851341</v>
      </c>
    </row>
    <row r="114" spans="1:23" ht="11.25">
      <c r="A114" s="180"/>
      <c r="B114" s="165"/>
      <c r="C114" s="48" t="s">
        <v>70</v>
      </c>
      <c r="D114" s="128">
        <f>+'[1]CORREGIDO EDAD SEX'!G43</f>
        <v>0</v>
      </c>
      <c r="E114" s="128">
        <f>+'[1]CORREGIDO EDAD SEX'!J43</f>
        <v>0</v>
      </c>
      <c r="F114" s="128">
        <f>+'[1]CORREGIDO EDAD SEX'!M43</f>
        <v>5782741</v>
      </c>
      <c r="G114" s="128">
        <f>+'[1]CORREGIDO EDAD SEX'!P43</f>
        <v>287937855</v>
      </c>
      <c r="H114" s="128">
        <f>+'[1]CORREGIDO EDAD SEX'!S43</f>
        <v>756787219</v>
      </c>
      <c r="I114" s="128">
        <f>+'[1]CORREGIDO EDAD SEX'!V43</f>
        <v>2511330927</v>
      </c>
      <c r="J114" s="128">
        <f>+'[1]CORREGIDO EDAD SEX'!Y43</f>
        <v>5112158856</v>
      </c>
      <c r="K114" s="128">
        <f>+'[1]CORREGIDO EDAD SEX'!AB43</f>
        <v>3364636623</v>
      </c>
      <c r="L114" s="128">
        <f>+'[1]CORREGIDO EDAD SEX'!AE43</f>
        <v>805345913</v>
      </c>
      <c r="M114" s="128">
        <f>+'[1]CORREGIDO EDAD SEX'!AH43</f>
        <v>69417340</v>
      </c>
      <c r="N114" s="128">
        <f>+'[1]CORREGIDO EDAD SEX'!AK43</f>
        <v>21603031</v>
      </c>
      <c r="O114" s="128">
        <f>+'[1]CORREGIDO EDAD SEX'!AN43</f>
        <v>0</v>
      </c>
      <c r="P114" s="128">
        <f>+'[1]CORREGIDO EDAD SEX'!AQ43</f>
        <v>0</v>
      </c>
      <c r="Q114" s="128">
        <f>+'[1]CORREGIDO EDAD SEX'!AT43</f>
        <v>0</v>
      </c>
      <c r="R114" s="128">
        <f>+'[1]CORREGIDO EDAD SEX'!AW43</f>
        <v>0</v>
      </c>
      <c r="S114" s="128">
        <f>+'[1]CORREGIDO EDAD SEX'!AZ43</f>
        <v>0</v>
      </c>
      <c r="T114" s="128">
        <f>+'[1]CORREGIDO EDAD SEX'!BC43</f>
        <v>0</v>
      </c>
      <c r="U114" s="128">
        <f>+'[1]CORREGIDO EDAD SEX'!BF43</f>
        <v>0</v>
      </c>
      <c r="V114" s="128">
        <f>+'[1]CORREGIDO EDAD SEX'!BI43</f>
        <v>41734230</v>
      </c>
      <c r="W114" s="128">
        <f t="shared" si="15"/>
        <v>12976734735</v>
      </c>
    </row>
    <row r="115" spans="1:23" ht="11.25">
      <c r="A115" s="180"/>
      <c r="B115" s="165"/>
      <c r="C115" s="48" t="s">
        <v>71</v>
      </c>
      <c r="D115" s="128">
        <f>+'[1]CORREGIDO EDAD SEX'!G44</f>
        <v>99787460</v>
      </c>
      <c r="E115" s="128">
        <f>+'[1]CORREGIDO EDAD SEX'!J44</f>
        <v>114668427</v>
      </c>
      <c r="F115" s="128">
        <f>+'[1]CORREGIDO EDAD SEX'!M44</f>
        <v>254520948</v>
      </c>
      <c r="G115" s="128">
        <f>+'[1]CORREGIDO EDAD SEX'!P44</f>
        <v>291059520</v>
      </c>
      <c r="H115" s="128">
        <f>+'[1]CORREGIDO EDAD SEX'!S44</f>
        <v>201622972</v>
      </c>
      <c r="I115" s="128">
        <f>+'[1]CORREGIDO EDAD SEX'!V44</f>
        <v>275411912</v>
      </c>
      <c r="J115" s="128">
        <f>+'[1]CORREGIDO EDAD SEX'!Y44</f>
        <v>365815463</v>
      </c>
      <c r="K115" s="128">
        <f>+'[1]CORREGIDO EDAD SEX'!AB44</f>
        <v>421194658</v>
      </c>
      <c r="L115" s="128">
        <f>+'[1]CORREGIDO EDAD SEX'!AE44</f>
        <v>507275830</v>
      </c>
      <c r="M115" s="128">
        <f>+'[1]CORREGIDO EDAD SEX'!AH44</f>
        <v>668434492</v>
      </c>
      <c r="N115" s="128">
        <f>+'[1]CORREGIDO EDAD SEX'!AK44</f>
        <v>750349858</v>
      </c>
      <c r="O115" s="128">
        <f>+'[1]CORREGIDO EDAD SEX'!AN44</f>
        <v>764367472</v>
      </c>
      <c r="P115" s="128">
        <f>+'[1]CORREGIDO EDAD SEX'!AQ44</f>
        <v>664611145</v>
      </c>
      <c r="Q115" s="128">
        <f>+'[1]CORREGIDO EDAD SEX'!AT44</f>
        <v>503484453</v>
      </c>
      <c r="R115" s="128">
        <f>+'[1]CORREGIDO EDAD SEX'!AW44</f>
        <v>299259680</v>
      </c>
      <c r="S115" s="128">
        <f>+'[1]CORREGIDO EDAD SEX'!AZ44</f>
        <v>291221596</v>
      </c>
      <c r="T115" s="128">
        <f>+'[1]CORREGIDO EDAD SEX'!BC44</f>
        <v>115891861</v>
      </c>
      <c r="U115" s="128">
        <f>+'[1]CORREGIDO EDAD SEX'!BF44</f>
        <v>95059929</v>
      </c>
      <c r="V115" s="128">
        <f>+'[1]CORREGIDO EDAD SEX'!BI44</f>
        <v>0</v>
      </c>
      <c r="W115" s="128">
        <f t="shared" si="15"/>
        <v>6684037676</v>
      </c>
    </row>
    <row r="116" spans="1:23" ht="11.25">
      <c r="A116" s="180"/>
      <c r="B116" s="166"/>
      <c r="C116" s="120" t="s">
        <v>17</v>
      </c>
      <c r="D116" s="129">
        <f>SUM(D100:D115)</f>
        <v>1384214822</v>
      </c>
      <c r="E116" s="129">
        <f aca="true" t="shared" si="16" ref="E116:W116">SUM(E100:E115)</f>
        <v>1301889409</v>
      </c>
      <c r="F116" s="129">
        <f t="shared" si="16"/>
        <v>1219122065</v>
      </c>
      <c r="G116" s="129">
        <f t="shared" si="16"/>
        <v>2406801143</v>
      </c>
      <c r="H116" s="129">
        <f t="shared" si="16"/>
        <v>3084069682</v>
      </c>
      <c r="I116" s="129">
        <f t="shared" si="16"/>
        <v>5981784942</v>
      </c>
      <c r="J116" s="129">
        <f t="shared" si="16"/>
        <v>10230979402</v>
      </c>
      <c r="K116" s="129">
        <f t="shared" si="16"/>
        <v>9115141062</v>
      </c>
      <c r="L116" s="129">
        <f t="shared" si="16"/>
        <v>6950522792</v>
      </c>
      <c r="M116" s="129">
        <f t="shared" si="16"/>
        <v>6440079183</v>
      </c>
      <c r="N116" s="129">
        <f t="shared" si="16"/>
        <v>5646739376</v>
      </c>
      <c r="O116" s="129">
        <f t="shared" si="16"/>
        <v>4388297577</v>
      </c>
      <c r="P116" s="129">
        <f t="shared" si="16"/>
        <v>3461141791</v>
      </c>
      <c r="Q116" s="129">
        <f t="shared" si="16"/>
        <v>2143730348</v>
      </c>
      <c r="R116" s="129">
        <f t="shared" si="16"/>
        <v>1345749242</v>
      </c>
      <c r="S116" s="129">
        <f t="shared" si="16"/>
        <v>1085333623</v>
      </c>
      <c r="T116" s="129">
        <f t="shared" si="16"/>
        <v>512931178</v>
      </c>
      <c r="U116" s="129">
        <f t="shared" si="16"/>
        <v>323096849</v>
      </c>
      <c r="V116" s="129">
        <f t="shared" si="16"/>
        <v>41734230</v>
      </c>
      <c r="W116" s="129">
        <f t="shared" si="16"/>
        <v>67063358716</v>
      </c>
    </row>
    <row r="117" spans="1:23" ht="11.25">
      <c r="A117" s="180"/>
      <c r="B117" s="164" t="s">
        <v>36</v>
      </c>
      <c r="C117" s="123" t="s">
        <v>124</v>
      </c>
      <c r="D117" s="128">
        <f>+'[1]CORREGIDO EDAD SEX'!G46</f>
        <v>54651727</v>
      </c>
      <c r="E117" s="128">
        <f>+'[1]CORREGIDO EDAD SEX'!J46</f>
        <v>30178415</v>
      </c>
      <c r="F117" s="128">
        <f>+'[1]CORREGIDO EDAD SEX'!M46</f>
        <v>20736692</v>
      </c>
      <c r="G117" s="128">
        <f>+'[1]CORREGIDO EDAD SEX'!P46</f>
        <v>23327935</v>
      </c>
      <c r="H117" s="128">
        <f>+'[1]CORREGIDO EDAD SEX'!S46</f>
        <v>20366750</v>
      </c>
      <c r="I117" s="128">
        <f>+'[1]CORREGIDO EDAD SEX'!V46</f>
        <v>38434049</v>
      </c>
      <c r="J117" s="128">
        <f>+'[1]CORREGIDO EDAD SEX'!Y46</f>
        <v>56297878</v>
      </c>
      <c r="K117" s="128">
        <f>+'[1]CORREGIDO EDAD SEX'!AB46</f>
        <v>62880451</v>
      </c>
      <c r="L117" s="128">
        <f>+'[1]CORREGIDO EDAD SEX'!AE46</f>
        <v>52519269</v>
      </c>
      <c r="M117" s="128">
        <f>+'[1]CORREGIDO EDAD SEX'!AH46</f>
        <v>50907949</v>
      </c>
      <c r="N117" s="128">
        <f>+'[1]CORREGIDO EDAD SEX'!AK46</f>
        <v>47456903</v>
      </c>
      <c r="O117" s="128">
        <f>+'[1]CORREGIDO EDAD SEX'!AN46</f>
        <v>38240797</v>
      </c>
      <c r="P117" s="128">
        <f>+'[1]CORREGIDO EDAD SEX'!AQ46</f>
        <v>29536808</v>
      </c>
      <c r="Q117" s="128">
        <f>+'[1]CORREGIDO EDAD SEX'!AT46</f>
        <v>21439395</v>
      </c>
      <c r="R117" s="128">
        <f>+'[1]CORREGIDO EDAD SEX'!AW46</f>
        <v>11844314</v>
      </c>
      <c r="S117" s="128">
        <f>+'[1]CORREGIDO EDAD SEX'!AZ46</f>
        <v>11954120</v>
      </c>
      <c r="T117" s="128">
        <f>+'[1]CORREGIDO EDAD SEX'!BC46</f>
        <v>5887716</v>
      </c>
      <c r="U117" s="128">
        <f>+'[1]CORREGIDO EDAD SEX'!BF46</f>
        <v>3749508</v>
      </c>
      <c r="V117" s="128">
        <f>+'[1]CORREGIDO EDAD SEX'!BI46</f>
        <v>0</v>
      </c>
      <c r="W117" s="128">
        <f aca="true" t="shared" si="17" ref="W117:W124">SUM(D117:V117)</f>
        <v>580410676</v>
      </c>
    </row>
    <row r="118" spans="1:23" ht="11.25">
      <c r="A118" s="180"/>
      <c r="B118" s="165"/>
      <c r="C118" s="48" t="s">
        <v>72</v>
      </c>
      <c r="D118" s="128">
        <f>+'[1]CORREGIDO EDAD SEX'!G47</f>
        <v>7884782658</v>
      </c>
      <c r="E118" s="128">
        <f>+'[1]CORREGIDO EDAD SEX'!J47</f>
        <v>1543655324</v>
      </c>
      <c r="F118" s="128">
        <f>+'[1]CORREGIDO EDAD SEX'!M47</f>
        <v>1239137712</v>
      </c>
      <c r="G118" s="128">
        <f>+'[1]CORREGIDO EDAD SEX'!P47</f>
        <v>1867570307</v>
      </c>
      <c r="H118" s="128">
        <f>+'[1]CORREGIDO EDAD SEX'!S47</f>
        <v>2303835915</v>
      </c>
      <c r="I118" s="128">
        <f>+'[1]CORREGIDO EDAD SEX'!V47</f>
        <v>5456147238</v>
      </c>
      <c r="J118" s="128">
        <f>+'[1]CORREGIDO EDAD SEX'!Y47</f>
        <v>9704989180</v>
      </c>
      <c r="K118" s="128">
        <f>+'[1]CORREGIDO EDAD SEX'!AB47</f>
        <v>7527889391</v>
      </c>
      <c r="L118" s="128">
        <f>+'[1]CORREGIDO EDAD SEX'!AE47</f>
        <v>4488258978</v>
      </c>
      <c r="M118" s="128">
        <f>+'[1]CORREGIDO EDAD SEX'!AH47</f>
        <v>3825251414</v>
      </c>
      <c r="N118" s="128">
        <f>+'[1]CORREGIDO EDAD SEX'!AK47</f>
        <v>3656288107</v>
      </c>
      <c r="O118" s="128">
        <f>+'[1]CORREGIDO EDAD SEX'!AN47</f>
        <v>3166818785</v>
      </c>
      <c r="P118" s="128">
        <f>+'[1]CORREGIDO EDAD SEX'!AQ47</f>
        <v>2885766874</v>
      </c>
      <c r="Q118" s="128">
        <f>+'[1]CORREGIDO EDAD SEX'!AT47</f>
        <v>2133188825</v>
      </c>
      <c r="R118" s="128">
        <f>+'[1]CORREGIDO EDAD SEX'!AW47</f>
        <v>1793295330</v>
      </c>
      <c r="S118" s="128">
        <f>+'[1]CORREGIDO EDAD SEX'!AZ47</f>
        <v>1570929364</v>
      </c>
      <c r="T118" s="128">
        <f>+'[1]CORREGIDO EDAD SEX'!BC47</f>
        <v>1211068393</v>
      </c>
      <c r="U118" s="128">
        <f>+'[1]CORREGIDO EDAD SEX'!BF47</f>
        <v>1179768484</v>
      </c>
      <c r="V118" s="128">
        <f>+'[1]CORREGIDO EDAD SEX'!BI47</f>
        <v>0</v>
      </c>
      <c r="W118" s="128">
        <f t="shared" si="17"/>
        <v>63438642279</v>
      </c>
    </row>
    <row r="119" spans="1:23" ht="11.25">
      <c r="A119" s="180"/>
      <c r="B119" s="165"/>
      <c r="C119" s="48" t="s">
        <v>73</v>
      </c>
      <c r="D119" s="128">
        <f>+'[1]CORREGIDO EDAD SEX'!G48</f>
        <v>715869670</v>
      </c>
      <c r="E119" s="128">
        <f>+'[1]CORREGIDO EDAD SEX'!J48</f>
        <v>646854581</v>
      </c>
      <c r="F119" s="128">
        <f>+'[1]CORREGIDO EDAD SEX'!M48</f>
        <v>661310804</v>
      </c>
      <c r="G119" s="128">
        <f>+'[1]CORREGIDO EDAD SEX'!P48</f>
        <v>1201549863</v>
      </c>
      <c r="H119" s="128">
        <f>+'[1]CORREGIDO EDAD SEX'!S48</f>
        <v>1696327173</v>
      </c>
      <c r="I119" s="128">
        <f>+'[1]CORREGIDO EDAD SEX'!V48</f>
        <v>3376718814</v>
      </c>
      <c r="J119" s="128">
        <f>+'[1]CORREGIDO EDAD SEX'!Y48</f>
        <v>5626124731</v>
      </c>
      <c r="K119" s="128">
        <f>+'[1]CORREGIDO EDAD SEX'!AB48</f>
        <v>4791398758</v>
      </c>
      <c r="L119" s="128">
        <f>+'[1]CORREGIDO EDAD SEX'!AE48</f>
        <v>3506935078</v>
      </c>
      <c r="M119" s="128">
        <f>+'[1]CORREGIDO EDAD SEX'!AH48</f>
        <v>3103663536</v>
      </c>
      <c r="N119" s="128">
        <f>+'[1]CORREGIDO EDAD SEX'!AK48</f>
        <v>2792099207</v>
      </c>
      <c r="O119" s="128">
        <f>+'[1]CORREGIDO EDAD SEX'!AN48</f>
        <v>2249758620</v>
      </c>
      <c r="P119" s="128">
        <f>+'[1]CORREGIDO EDAD SEX'!AQ48</f>
        <v>1780990317</v>
      </c>
      <c r="Q119" s="128">
        <f>+'[1]CORREGIDO EDAD SEX'!AT48</f>
        <v>1110692598</v>
      </c>
      <c r="R119" s="128">
        <f>+'[1]CORREGIDO EDAD SEX'!AW48</f>
        <v>719603705</v>
      </c>
      <c r="S119" s="128">
        <f>+'[1]CORREGIDO EDAD SEX'!AZ48</f>
        <v>576096617</v>
      </c>
      <c r="T119" s="128">
        <f>+'[1]CORREGIDO EDAD SEX'!BC48</f>
        <v>305180686</v>
      </c>
      <c r="U119" s="128">
        <f>+'[1]CORREGIDO EDAD SEX'!BF48</f>
        <v>186162265</v>
      </c>
      <c r="V119" s="128">
        <f>+'[1]CORREGIDO EDAD SEX'!BI48</f>
        <v>0</v>
      </c>
      <c r="W119" s="128">
        <f t="shared" si="17"/>
        <v>35047337023</v>
      </c>
    </row>
    <row r="120" spans="1:23" ht="11.25">
      <c r="A120" s="180"/>
      <c r="B120" s="165"/>
      <c r="C120" s="48" t="s">
        <v>74</v>
      </c>
      <c r="D120" s="128">
        <f>+'[1]CORREGIDO EDAD SEX'!G49</f>
        <v>61701762</v>
      </c>
      <c r="E120" s="128">
        <f>+'[1]CORREGIDO EDAD SEX'!J49</f>
        <v>68994470</v>
      </c>
      <c r="F120" s="128">
        <f>+'[1]CORREGIDO EDAD SEX'!M49</f>
        <v>139657204</v>
      </c>
      <c r="G120" s="128">
        <f>+'[1]CORREGIDO EDAD SEX'!P49</f>
        <v>134766247</v>
      </c>
      <c r="H120" s="128">
        <f>+'[1]CORREGIDO EDAD SEX'!S49</f>
        <v>80453766</v>
      </c>
      <c r="I120" s="128">
        <f>+'[1]CORREGIDO EDAD SEX'!V49</f>
        <v>96809188</v>
      </c>
      <c r="J120" s="128">
        <f>+'[1]CORREGIDO EDAD SEX'!Y49</f>
        <v>143817050</v>
      </c>
      <c r="K120" s="128">
        <f>+'[1]CORREGIDO EDAD SEX'!AB49</f>
        <v>184467237</v>
      </c>
      <c r="L120" s="128">
        <f>+'[1]CORREGIDO EDAD SEX'!AE49</f>
        <v>293343624</v>
      </c>
      <c r="M120" s="128">
        <f>+'[1]CORREGIDO EDAD SEX'!AH49</f>
        <v>348690097</v>
      </c>
      <c r="N120" s="128">
        <f>+'[1]CORREGIDO EDAD SEX'!AK49</f>
        <v>400265498</v>
      </c>
      <c r="O120" s="128">
        <f>+'[1]CORREGIDO EDAD SEX'!AN49</f>
        <v>422476647</v>
      </c>
      <c r="P120" s="128">
        <f>+'[1]CORREGIDO EDAD SEX'!AQ49</f>
        <v>405639989</v>
      </c>
      <c r="Q120" s="128">
        <f>+'[1]CORREGIDO EDAD SEX'!AT49</f>
        <v>245347277</v>
      </c>
      <c r="R120" s="128">
        <f>+'[1]CORREGIDO EDAD SEX'!AW49</f>
        <v>229727500</v>
      </c>
      <c r="S120" s="128">
        <f>+'[1]CORREGIDO EDAD SEX'!AZ49</f>
        <v>220935573</v>
      </c>
      <c r="T120" s="128">
        <f>+'[1]CORREGIDO EDAD SEX'!BC49</f>
        <v>99764764</v>
      </c>
      <c r="U120" s="128">
        <f>+'[1]CORREGIDO EDAD SEX'!BF49</f>
        <v>78494804</v>
      </c>
      <c r="V120" s="128">
        <f>+'[1]CORREGIDO EDAD SEX'!BI49</f>
        <v>0</v>
      </c>
      <c r="W120" s="128">
        <f t="shared" si="17"/>
        <v>3655352697</v>
      </c>
    </row>
    <row r="121" spans="1:23" ht="11.25">
      <c r="A121" s="180"/>
      <c r="B121" s="165"/>
      <c r="C121" s="48" t="s">
        <v>75</v>
      </c>
      <c r="D121" s="128">
        <f>+'[1]CORREGIDO EDAD SEX'!G50</f>
        <v>6915286</v>
      </c>
      <c r="E121" s="128">
        <f>+'[1]CORREGIDO EDAD SEX'!J50</f>
        <v>76032297</v>
      </c>
      <c r="F121" s="128">
        <f>+'[1]CORREGIDO EDAD SEX'!M50</f>
        <v>144365259</v>
      </c>
      <c r="G121" s="128">
        <f>+'[1]CORREGIDO EDAD SEX'!P50</f>
        <v>212868043</v>
      </c>
      <c r="H121" s="128">
        <f>+'[1]CORREGIDO EDAD SEX'!S50</f>
        <v>214166139</v>
      </c>
      <c r="I121" s="128">
        <f>+'[1]CORREGIDO EDAD SEX'!V50</f>
        <v>398013743</v>
      </c>
      <c r="J121" s="128">
        <f>+'[1]CORREGIDO EDAD SEX'!Y50</f>
        <v>502100451</v>
      </c>
      <c r="K121" s="128">
        <f>+'[1]CORREGIDO EDAD SEX'!AB50</f>
        <v>423540771</v>
      </c>
      <c r="L121" s="128">
        <f>+'[1]CORREGIDO EDAD SEX'!AE50</f>
        <v>436210268</v>
      </c>
      <c r="M121" s="128">
        <f>+'[1]CORREGIDO EDAD SEX'!AH50</f>
        <v>645759149</v>
      </c>
      <c r="N121" s="128">
        <f>+'[1]CORREGIDO EDAD SEX'!AK50</f>
        <v>676770433</v>
      </c>
      <c r="O121" s="128">
        <f>+'[1]CORREGIDO EDAD SEX'!AN50</f>
        <v>684890825</v>
      </c>
      <c r="P121" s="128">
        <f>+'[1]CORREGIDO EDAD SEX'!AQ50</f>
        <v>511958074</v>
      </c>
      <c r="Q121" s="128">
        <f>+'[1]CORREGIDO EDAD SEX'!AT50</f>
        <v>280206855</v>
      </c>
      <c r="R121" s="128">
        <f>+'[1]CORREGIDO EDAD SEX'!AW50</f>
        <v>148598501</v>
      </c>
      <c r="S121" s="128">
        <f>+'[1]CORREGIDO EDAD SEX'!AZ50</f>
        <v>85530650</v>
      </c>
      <c r="T121" s="128">
        <f>+'[1]CORREGIDO EDAD SEX'!BC50</f>
        <v>37402302</v>
      </c>
      <c r="U121" s="128">
        <f>+'[1]CORREGIDO EDAD SEX'!BF50</f>
        <v>16896358</v>
      </c>
      <c r="V121" s="128">
        <f>+'[1]CORREGIDO EDAD SEX'!BI50</f>
        <v>0</v>
      </c>
      <c r="W121" s="128">
        <f t="shared" si="17"/>
        <v>5502225404</v>
      </c>
    </row>
    <row r="122" spans="1:23" ht="11.25">
      <c r="A122" s="180"/>
      <c r="B122" s="165"/>
      <c r="C122" s="48" t="s">
        <v>76</v>
      </c>
      <c r="D122" s="128">
        <f>+'[1]CORREGIDO EDAD SEX'!G51</f>
        <v>2968002</v>
      </c>
      <c r="E122" s="128">
        <f>+'[1]CORREGIDO EDAD SEX'!J51</f>
        <v>2274089</v>
      </c>
      <c r="F122" s="128">
        <f>+'[1]CORREGIDO EDAD SEX'!M51</f>
        <v>3340000</v>
      </c>
      <c r="G122" s="128">
        <f>+'[1]CORREGIDO EDAD SEX'!P51</f>
        <v>5216500</v>
      </c>
      <c r="H122" s="128">
        <f>+'[1]CORREGIDO EDAD SEX'!S51</f>
        <v>2760700</v>
      </c>
      <c r="I122" s="128">
        <f>+'[1]CORREGIDO EDAD SEX'!V51</f>
        <v>5406000</v>
      </c>
      <c r="J122" s="128">
        <f>+'[1]CORREGIDO EDAD SEX'!Y51</f>
        <v>4672824</v>
      </c>
      <c r="K122" s="128">
        <f>+'[1]CORREGIDO EDAD SEX'!AB51</f>
        <v>5800000</v>
      </c>
      <c r="L122" s="128">
        <f>+'[1]CORREGIDO EDAD SEX'!AE51</f>
        <v>5834452</v>
      </c>
      <c r="M122" s="128">
        <f>+'[1]CORREGIDO EDAD SEX'!AH51</f>
        <v>11455998</v>
      </c>
      <c r="N122" s="128">
        <f>+'[1]CORREGIDO EDAD SEX'!AK51</f>
        <v>24434494</v>
      </c>
      <c r="O122" s="128">
        <f>+'[1]CORREGIDO EDAD SEX'!AN51</f>
        <v>48338439</v>
      </c>
      <c r="P122" s="128">
        <f>+'[1]CORREGIDO EDAD SEX'!AQ51</f>
        <v>55865761</v>
      </c>
      <c r="Q122" s="128">
        <f>+'[1]CORREGIDO EDAD SEX'!AT51</f>
        <v>48221482</v>
      </c>
      <c r="R122" s="128">
        <f>+'[1]CORREGIDO EDAD SEX'!AW51</f>
        <v>60181319</v>
      </c>
      <c r="S122" s="128">
        <f>+'[1]CORREGIDO EDAD SEX'!AZ51</f>
        <v>64571303</v>
      </c>
      <c r="T122" s="128">
        <f>+'[1]CORREGIDO EDAD SEX'!BC51</f>
        <v>62830771</v>
      </c>
      <c r="U122" s="128">
        <f>+'[1]CORREGIDO EDAD SEX'!BF51</f>
        <v>50416217</v>
      </c>
      <c r="V122" s="128">
        <f>+'[1]CORREGIDO EDAD SEX'!BI51</f>
        <v>0</v>
      </c>
      <c r="W122" s="128">
        <f t="shared" si="17"/>
        <v>464588351</v>
      </c>
    </row>
    <row r="123" spans="1:23" ht="11.25">
      <c r="A123" s="180"/>
      <c r="B123" s="165"/>
      <c r="C123" s="48" t="s">
        <v>77</v>
      </c>
      <c r="D123" s="128">
        <f>+'[1]CORREGIDO EDAD SEX'!G52</f>
        <v>45617046</v>
      </c>
      <c r="E123" s="128">
        <f>+'[1]CORREGIDO EDAD SEX'!J52</f>
        <v>18416234</v>
      </c>
      <c r="F123" s="128">
        <f>+'[1]CORREGIDO EDAD SEX'!M52</f>
        <v>21623973</v>
      </c>
      <c r="G123" s="128">
        <f>+'[1]CORREGIDO EDAD SEX'!P52</f>
        <v>30865088</v>
      </c>
      <c r="H123" s="128">
        <f>+'[1]CORREGIDO EDAD SEX'!S52</f>
        <v>10766282</v>
      </c>
      <c r="I123" s="128">
        <f>+'[1]CORREGIDO EDAD SEX'!V52</f>
        <v>12355819</v>
      </c>
      <c r="J123" s="128">
        <f>+'[1]CORREGIDO EDAD SEX'!Y52</f>
        <v>13763594</v>
      </c>
      <c r="K123" s="128">
        <f>+'[1]CORREGIDO EDAD SEX'!AB52</f>
        <v>28716932</v>
      </c>
      <c r="L123" s="128">
        <f>+'[1]CORREGIDO EDAD SEX'!AE52</f>
        <v>32834655</v>
      </c>
      <c r="M123" s="128">
        <f>+'[1]CORREGIDO EDAD SEX'!AH52</f>
        <v>24118358</v>
      </c>
      <c r="N123" s="128">
        <f>+'[1]CORREGIDO EDAD SEX'!AK52</f>
        <v>35594636</v>
      </c>
      <c r="O123" s="128">
        <f>+'[1]CORREGIDO EDAD SEX'!AN52</f>
        <v>25241796</v>
      </c>
      <c r="P123" s="128">
        <f>+'[1]CORREGIDO EDAD SEX'!AQ52</f>
        <v>16219413</v>
      </c>
      <c r="Q123" s="128">
        <f>+'[1]CORREGIDO EDAD SEX'!AT52</f>
        <v>13433578</v>
      </c>
      <c r="R123" s="128">
        <f>+'[1]CORREGIDO EDAD SEX'!AW52</f>
        <v>9489161</v>
      </c>
      <c r="S123" s="128">
        <f>+'[1]CORREGIDO EDAD SEX'!AZ52</f>
        <v>16573125</v>
      </c>
      <c r="T123" s="128">
        <f>+'[1]CORREGIDO EDAD SEX'!BC52</f>
        <v>10147664</v>
      </c>
      <c r="U123" s="128">
        <f>+'[1]CORREGIDO EDAD SEX'!BF52</f>
        <v>16657247</v>
      </c>
      <c r="V123" s="128">
        <f>+'[1]CORREGIDO EDAD SEX'!BI52</f>
        <v>0</v>
      </c>
      <c r="W123" s="128">
        <f t="shared" si="17"/>
        <v>382434601</v>
      </c>
    </row>
    <row r="124" spans="1:23" ht="11.25">
      <c r="A124" s="180"/>
      <c r="B124" s="165"/>
      <c r="C124" s="48" t="s">
        <v>97</v>
      </c>
      <c r="D124" s="128">
        <f>+'[1]CORREGIDO EDAD SEX'!G53</f>
        <v>65000</v>
      </c>
      <c r="E124" s="128">
        <f>+'[1]CORREGIDO EDAD SEX'!J53</f>
        <v>5200</v>
      </c>
      <c r="F124" s="128">
        <f>+'[1]CORREGIDO EDAD SEX'!M53</f>
        <v>348730</v>
      </c>
      <c r="G124" s="128">
        <f>+'[1]CORREGIDO EDAD SEX'!P53</f>
        <v>18000</v>
      </c>
      <c r="H124" s="128">
        <f>+'[1]CORREGIDO EDAD SEX'!S53</f>
        <v>45920</v>
      </c>
      <c r="I124" s="128">
        <f>+'[1]CORREGIDO EDAD SEX'!V53</f>
        <v>61000</v>
      </c>
      <c r="J124" s="128">
        <f>+'[1]CORREGIDO EDAD SEX'!Y53</f>
        <v>145500</v>
      </c>
      <c r="K124" s="128">
        <f>+'[1]CORREGIDO EDAD SEX'!AB53</f>
        <v>556800</v>
      </c>
      <c r="L124" s="128">
        <f>+'[1]CORREGIDO EDAD SEX'!AE53</f>
        <v>122700</v>
      </c>
      <c r="M124" s="128">
        <f>+'[1]CORREGIDO EDAD SEX'!AH53</f>
        <v>81340</v>
      </c>
      <c r="N124" s="128">
        <f>+'[1]CORREGIDO EDAD SEX'!AK53</f>
        <v>2291420</v>
      </c>
      <c r="O124" s="128">
        <f>+'[1]CORREGIDO EDAD SEX'!AN53</f>
        <v>2332000</v>
      </c>
      <c r="P124" s="128">
        <f>+'[1]CORREGIDO EDAD SEX'!AQ53</f>
        <v>368987</v>
      </c>
      <c r="Q124" s="128">
        <f>+'[1]CORREGIDO EDAD SEX'!AT53</f>
        <v>526300</v>
      </c>
      <c r="R124" s="128">
        <f>+'[1]CORREGIDO EDAD SEX'!AW53</f>
        <v>3546500</v>
      </c>
      <c r="S124" s="128">
        <f>+'[1]CORREGIDO EDAD SEX'!AZ53</f>
        <v>1800000</v>
      </c>
      <c r="T124" s="128">
        <f>+'[1]CORREGIDO EDAD SEX'!BC53</f>
        <v>1341960</v>
      </c>
      <c r="U124" s="128">
        <f>+'[1]CORREGIDO EDAD SEX'!BF53</f>
        <v>433893</v>
      </c>
      <c r="V124" s="128">
        <f>+'[1]CORREGIDO EDAD SEX'!BI53</f>
        <v>0</v>
      </c>
      <c r="W124" s="128">
        <f t="shared" si="17"/>
        <v>14091250</v>
      </c>
    </row>
    <row r="125" spans="1:23" ht="11.25">
      <c r="A125" s="180"/>
      <c r="B125" s="166"/>
      <c r="C125" s="120" t="s">
        <v>17</v>
      </c>
      <c r="D125" s="129">
        <f aca="true" t="shared" si="18" ref="D125:W125">SUM(D117:D124)</f>
        <v>8772571151</v>
      </c>
      <c r="E125" s="129">
        <f t="shared" si="18"/>
        <v>2386410610</v>
      </c>
      <c r="F125" s="129">
        <f t="shared" si="18"/>
        <v>2230520374</v>
      </c>
      <c r="G125" s="129">
        <f t="shared" si="18"/>
        <v>3476181983</v>
      </c>
      <c r="H125" s="129">
        <f t="shared" si="18"/>
        <v>4328722645</v>
      </c>
      <c r="I125" s="129">
        <f t="shared" si="18"/>
        <v>9383945851</v>
      </c>
      <c r="J125" s="129">
        <f t="shared" si="18"/>
        <v>16051911208</v>
      </c>
      <c r="K125" s="129">
        <f t="shared" si="18"/>
        <v>13025250340</v>
      </c>
      <c r="L125" s="129">
        <f t="shared" si="18"/>
        <v>8816059024</v>
      </c>
      <c r="M125" s="129">
        <f t="shared" si="18"/>
        <v>8009927841</v>
      </c>
      <c r="N125" s="129">
        <f t="shared" si="18"/>
        <v>7635200698</v>
      </c>
      <c r="O125" s="129">
        <f t="shared" si="18"/>
        <v>6638097909</v>
      </c>
      <c r="P125" s="129">
        <f t="shared" si="18"/>
        <v>5686346223</v>
      </c>
      <c r="Q125" s="129">
        <f t="shared" si="18"/>
        <v>3853056310</v>
      </c>
      <c r="R125" s="129">
        <f t="shared" si="18"/>
        <v>2976286330</v>
      </c>
      <c r="S125" s="129">
        <f t="shared" si="18"/>
        <v>2548390752</v>
      </c>
      <c r="T125" s="129">
        <f t="shared" si="18"/>
        <v>1733624256</v>
      </c>
      <c r="U125" s="129">
        <f t="shared" si="18"/>
        <v>1532578776</v>
      </c>
      <c r="V125" s="129">
        <f t="shared" si="18"/>
        <v>0</v>
      </c>
      <c r="W125" s="129">
        <f t="shared" si="18"/>
        <v>109085082281</v>
      </c>
    </row>
    <row r="126" spans="1:23" ht="11.25">
      <c r="A126" s="180"/>
      <c r="B126" s="164" t="s">
        <v>215</v>
      </c>
      <c r="C126" s="123" t="s">
        <v>210</v>
      </c>
      <c r="D126" s="128">
        <f>+'[1]CORREGIDO EDAD SEX'!G55</f>
        <v>469877275</v>
      </c>
      <c r="E126" s="128">
        <f>+'[1]CORREGIDO EDAD SEX'!J55</f>
        <v>423878977</v>
      </c>
      <c r="F126" s="128">
        <f>+'[1]CORREGIDO EDAD SEX'!M55</f>
        <v>297468687</v>
      </c>
      <c r="G126" s="128">
        <f>+'[1]CORREGIDO EDAD SEX'!P55</f>
        <v>513943148</v>
      </c>
      <c r="H126" s="128">
        <f>+'[1]CORREGIDO EDAD SEX'!S55</f>
        <v>413183103</v>
      </c>
      <c r="I126" s="128">
        <f>+'[1]CORREGIDO EDAD SEX'!V55</f>
        <v>496887290</v>
      </c>
      <c r="J126" s="128">
        <f>+'[1]CORREGIDO EDAD SEX'!Y55</f>
        <v>807455814</v>
      </c>
      <c r="K126" s="128">
        <f>+'[1]CORREGIDO EDAD SEX'!AB55</f>
        <v>1171788768</v>
      </c>
      <c r="L126" s="128">
        <f>+'[1]CORREGIDO EDAD SEX'!AE55</f>
        <v>1434623058</v>
      </c>
      <c r="M126" s="128">
        <f>+'[1]CORREGIDO EDAD SEX'!AH55</f>
        <v>1576381010</v>
      </c>
      <c r="N126" s="128">
        <f>+'[1]CORREGIDO EDAD SEX'!AK55</f>
        <v>1555033513</v>
      </c>
      <c r="O126" s="128">
        <f>+'[1]CORREGIDO EDAD SEX'!AN55</f>
        <v>1344643480</v>
      </c>
      <c r="P126" s="128">
        <f>+'[1]CORREGIDO EDAD SEX'!AQ55</f>
        <v>1199113997</v>
      </c>
      <c r="Q126" s="128">
        <f>+'[1]CORREGIDO EDAD SEX'!AT55</f>
        <v>802038834</v>
      </c>
      <c r="R126" s="128">
        <f>+'[1]CORREGIDO EDAD SEX'!AW55</f>
        <v>574131680</v>
      </c>
      <c r="S126" s="128">
        <f>+'[1]CORREGIDO EDAD SEX'!AZ55</f>
        <v>385057626</v>
      </c>
      <c r="T126" s="128">
        <f>+'[1]CORREGIDO EDAD SEX'!BC55</f>
        <v>195921162</v>
      </c>
      <c r="U126" s="128">
        <f>+'[1]CORREGIDO EDAD SEX'!BF55</f>
        <v>132079072</v>
      </c>
      <c r="V126" s="128">
        <f>+'[1]CORREGIDO EDAD SEX'!BI55</f>
        <v>0</v>
      </c>
      <c r="W126" s="128">
        <f aca="true" t="shared" si="19" ref="W126:W131">SUM(D126:V126)</f>
        <v>13793506494</v>
      </c>
    </row>
    <row r="127" spans="1:23" ht="11.25">
      <c r="A127" s="180"/>
      <c r="B127" s="165"/>
      <c r="C127" s="48" t="s">
        <v>213</v>
      </c>
      <c r="D127" s="128">
        <f>+'[1]CORREGIDO EDAD SEX'!G56</f>
        <v>1611155069</v>
      </c>
      <c r="E127" s="128">
        <f>+'[1]CORREGIDO EDAD SEX'!J56</f>
        <v>614719758</v>
      </c>
      <c r="F127" s="128">
        <f>+'[1]CORREGIDO EDAD SEX'!M56</f>
        <v>621805589</v>
      </c>
      <c r="G127" s="128">
        <f>+'[1]CORREGIDO EDAD SEX'!P56</f>
        <v>976951317</v>
      </c>
      <c r="H127" s="128">
        <f>+'[1]CORREGIDO EDAD SEX'!S56</f>
        <v>1264819362</v>
      </c>
      <c r="I127" s="128">
        <f>+'[1]CORREGIDO EDAD SEX'!V56</f>
        <v>2307917258</v>
      </c>
      <c r="J127" s="128">
        <f>+'[1]CORREGIDO EDAD SEX'!Y56</f>
        <v>3451976579</v>
      </c>
      <c r="K127" s="128">
        <f>+'[1]CORREGIDO EDAD SEX'!AB56</f>
        <v>3173777423</v>
      </c>
      <c r="L127" s="128">
        <f>+'[1]CORREGIDO EDAD SEX'!AE56</f>
        <v>2732969734</v>
      </c>
      <c r="M127" s="128">
        <f>+'[1]CORREGIDO EDAD SEX'!AH56</f>
        <v>2545245109</v>
      </c>
      <c r="N127" s="128">
        <f>+'[1]CORREGIDO EDAD SEX'!AK56</f>
        <v>2423290361</v>
      </c>
      <c r="O127" s="128">
        <f>+'[1]CORREGIDO EDAD SEX'!AN56</f>
        <v>2281233604</v>
      </c>
      <c r="P127" s="128">
        <f>+'[1]CORREGIDO EDAD SEX'!AQ56</f>
        <v>2161156157</v>
      </c>
      <c r="Q127" s="128">
        <f>+'[1]CORREGIDO EDAD SEX'!AT56</f>
        <v>1403347622</v>
      </c>
      <c r="R127" s="128">
        <f>+'[1]CORREGIDO EDAD SEX'!AW56</f>
        <v>853216966</v>
      </c>
      <c r="S127" s="128">
        <f>+'[1]CORREGIDO EDAD SEX'!AZ56</f>
        <v>677732723</v>
      </c>
      <c r="T127" s="128">
        <f>+'[1]CORREGIDO EDAD SEX'!BC56</f>
        <v>430635917</v>
      </c>
      <c r="U127" s="128">
        <f>+'[1]CORREGIDO EDAD SEX'!BF56</f>
        <v>333042219</v>
      </c>
      <c r="V127" s="128">
        <f>+'[1]CORREGIDO EDAD SEX'!BI56</f>
        <v>0</v>
      </c>
      <c r="W127" s="128">
        <f t="shared" si="19"/>
        <v>29864992767</v>
      </c>
    </row>
    <row r="128" spans="1:23" ht="11.25">
      <c r="A128" s="180"/>
      <c r="B128" s="165"/>
      <c r="C128" s="48" t="s">
        <v>121</v>
      </c>
      <c r="D128" s="128">
        <f>+'[1]CORREGIDO EDAD SEX'!G57</f>
        <v>833804462</v>
      </c>
      <c r="E128" s="128">
        <f>+'[1]CORREGIDO EDAD SEX'!J57</f>
        <v>429579520</v>
      </c>
      <c r="F128" s="128">
        <f>+'[1]CORREGIDO EDAD SEX'!M57</f>
        <v>388217034</v>
      </c>
      <c r="G128" s="128">
        <f>+'[1]CORREGIDO EDAD SEX'!P57</f>
        <v>766693119</v>
      </c>
      <c r="H128" s="128">
        <f>+'[1]CORREGIDO EDAD SEX'!S57</f>
        <v>985361645</v>
      </c>
      <c r="I128" s="128">
        <f>+'[1]CORREGIDO EDAD SEX'!V57</f>
        <v>1474438402</v>
      </c>
      <c r="J128" s="128">
        <f>+'[1]CORREGIDO EDAD SEX'!Y57</f>
        <v>1932116671</v>
      </c>
      <c r="K128" s="128">
        <f>+'[1]CORREGIDO EDAD SEX'!AB57</f>
        <v>1955837355</v>
      </c>
      <c r="L128" s="128">
        <f>+'[1]CORREGIDO EDAD SEX'!AE57</f>
        <v>1834968705</v>
      </c>
      <c r="M128" s="128">
        <f>+'[1]CORREGIDO EDAD SEX'!AH57</f>
        <v>2007229060</v>
      </c>
      <c r="N128" s="128">
        <f>+'[1]CORREGIDO EDAD SEX'!AK57</f>
        <v>1913878438</v>
      </c>
      <c r="O128" s="128">
        <f>+'[1]CORREGIDO EDAD SEX'!AN57</f>
        <v>1739868250</v>
      </c>
      <c r="P128" s="128">
        <f>+'[1]CORREGIDO EDAD SEX'!AQ57</f>
        <v>1286942558</v>
      </c>
      <c r="Q128" s="128">
        <f>+'[1]CORREGIDO EDAD SEX'!AT57</f>
        <v>843220871</v>
      </c>
      <c r="R128" s="128">
        <f>+'[1]CORREGIDO EDAD SEX'!AW57</f>
        <v>644582642</v>
      </c>
      <c r="S128" s="128">
        <f>+'[1]CORREGIDO EDAD SEX'!AZ57</f>
        <v>639976918</v>
      </c>
      <c r="T128" s="128">
        <f>+'[1]CORREGIDO EDAD SEX'!BC57</f>
        <v>372864639</v>
      </c>
      <c r="U128" s="128">
        <f>+'[1]CORREGIDO EDAD SEX'!BF57</f>
        <v>323854174</v>
      </c>
      <c r="V128" s="128">
        <f>+'[1]CORREGIDO EDAD SEX'!BI57</f>
        <v>0</v>
      </c>
      <c r="W128" s="128">
        <f t="shared" si="19"/>
        <v>20373434463</v>
      </c>
    </row>
    <row r="129" spans="1:23" ht="11.25">
      <c r="A129" s="180"/>
      <c r="B129" s="165"/>
      <c r="C129" s="48" t="s">
        <v>78</v>
      </c>
      <c r="D129" s="128">
        <f>+'[1]CORREGIDO EDAD SEX'!G58</f>
        <v>66429240</v>
      </c>
      <c r="E129" s="128">
        <f>+'[1]CORREGIDO EDAD SEX'!J58</f>
        <v>474922052</v>
      </c>
      <c r="F129" s="128">
        <f>+'[1]CORREGIDO EDAD SEX'!M58</f>
        <v>1333568079</v>
      </c>
      <c r="G129" s="128">
        <f>+'[1]CORREGIDO EDAD SEX'!P58</f>
        <v>1264787174</v>
      </c>
      <c r="H129" s="128">
        <f>+'[1]CORREGIDO EDAD SEX'!S58</f>
        <v>706569140</v>
      </c>
      <c r="I129" s="128">
        <f>+'[1]CORREGIDO EDAD SEX'!V58</f>
        <v>730132792</v>
      </c>
      <c r="J129" s="128">
        <f>+'[1]CORREGIDO EDAD SEX'!Y58</f>
        <v>713370881</v>
      </c>
      <c r="K129" s="128">
        <f>+'[1]CORREGIDO EDAD SEX'!AB58</f>
        <v>723538866</v>
      </c>
      <c r="L129" s="128">
        <f>+'[1]CORREGIDO EDAD SEX'!AE58</f>
        <v>828843037</v>
      </c>
      <c r="M129" s="128">
        <f>+'[1]CORREGIDO EDAD SEX'!AH58</f>
        <v>846198174</v>
      </c>
      <c r="N129" s="128">
        <f>+'[1]CORREGIDO EDAD SEX'!AK58</f>
        <v>772621184</v>
      </c>
      <c r="O129" s="128">
        <f>+'[1]CORREGIDO EDAD SEX'!AN58</f>
        <v>650844286</v>
      </c>
      <c r="P129" s="128">
        <f>+'[1]CORREGIDO EDAD SEX'!AQ58</f>
        <v>473329769</v>
      </c>
      <c r="Q129" s="128">
        <f>+'[1]CORREGIDO EDAD SEX'!AT58</f>
        <v>245112736</v>
      </c>
      <c r="R129" s="128">
        <f>+'[1]CORREGIDO EDAD SEX'!AW58</f>
        <v>135373748</v>
      </c>
      <c r="S129" s="128">
        <f>+'[1]CORREGIDO EDAD SEX'!AZ58</f>
        <v>87638726</v>
      </c>
      <c r="T129" s="128">
        <f>+'[1]CORREGIDO EDAD SEX'!BC58</f>
        <v>36082432</v>
      </c>
      <c r="U129" s="128">
        <f>+'[1]CORREGIDO EDAD SEX'!BF58</f>
        <v>17229293</v>
      </c>
      <c r="V129" s="128">
        <f>+'[1]CORREGIDO EDAD SEX'!BI58</f>
        <v>0</v>
      </c>
      <c r="W129" s="128">
        <f t="shared" si="19"/>
        <v>10106591609</v>
      </c>
    </row>
    <row r="130" spans="1:23" ht="11.25">
      <c r="A130" s="180"/>
      <c r="B130" s="165"/>
      <c r="C130" s="48" t="s">
        <v>211</v>
      </c>
      <c r="D130" s="128">
        <f>+'[1]CORREGIDO EDAD SEX'!G59</f>
        <v>8249954</v>
      </c>
      <c r="E130" s="128">
        <f>+'[1]CORREGIDO EDAD SEX'!J59</f>
        <v>13630459</v>
      </c>
      <c r="F130" s="128">
        <f>+'[1]CORREGIDO EDAD SEX'!M59</f>
        <v>13530675</v>
      </c>
      <c r="G130" s="128">
        <f>+'[1]CORREGIDO EDAD SEX'!P59</f>
        <v>2167855</v>
      </c>
      <c r="H130" s="128">
        <f>+'[1]CORREGIDO EDAD SEX'!S59</f>
        <v>49984567</v>
      </c>
      <c r="I130" s="128">
        <f>+'[1]CORREGIDO EDAD SEX'!V59</f>
        <v>12659092</v>
      </c>
      <c r="J130" s="128">
        <f>+'[1]CORREGIDO EDAD SEX'!Y59</f>
        <v>226918685</v>
      </c>
      <c r="K130" s="128">
        <f>+'[1]CORREGIDO EDAD SEX'!AB59</f>
        <v>369679445</v>
      </c>
      <c r="L130" s="128">
        <f>+'[1]CORREGIDO EDAD SEX'!AE59</f>
        <v>558308683</v>
      </c>
      <c r="M130" s="128">
        <f>+'[1]CORREGIDO EDAD SEX'!AH59</f>
        <v>780079851</v>
      </c>
      <c r="N130" s="128">
        <f>+'[1]CORREGIDO EDAD SEX'!AK59</f>
        <v>743840932</v>
      </c>
      <c r="O130" s="128">
        <f>+'[1]CORREGIDO EDAD SEX'!AN59</f>
        <v>875257400</v>
      </c>
      <c r="P130" s="128">
        <f>+'[1]CORREGIDO EDAD SEX'!AQ59</f>
        <v>648845436</v>
      </c>
      <c r="Q130" s="128">
        <f>+'[1]CORREGIDO EDAD SEX'!AT59</f>
        <v>538421733</v>
      </c>
      <c r="R130" s="128">
        <f>+'[1]CORREGIDO EDAD SEX'!AW59</f>
        <v>203634093</v>
      </c>
      <c r="S130" s="128">
        <f>+'[1]CORREGIDO EDAD SEX'!AZ59</f>
        <v>122689809</v>
      </c>
      <c r="T130" s="128">
        <f>+'[1]CORREGIDO EDAD SEX'!BC59</f>
        <v>33930109</v>
      </c>
      <c r="U130" s="128">
        <f>+'[1]CORREGIDO EDAD SEX'!BF59</f>
        <v>1853546</v>
      </c>
      <c r="V130" s="128">
        <f>+'[1]CORREGIDO EDAD SEX'!BI59</f>
        <v>0</v>
      </c>
      <c r="W130" s="128">
        <f t="shared" si="19"/>
        <v>5203682324</v>
      </c>
    </row>
    <row r="131" spans="1:23" ht="11.25">
      <c r="A131" s="180"/>
      <c r="B131" s="165"/>
      <c r="C131" s="48" t="s">
        <v>212</v>
      </c>
      <c r="D131" s="128">
        <f>+'[1]CORREGIDO EDAD SEX'!G60</f>
        <v>48731</v>
      </c>
      <c r="E131" s="128">
        <f>+'[1]CORREGIDO EDAD SEX'!J60</f>
        <v>0</v>
      </c>
      <c r="F131" s="128">
        <f>+'[1]CORREGIDO EDAD SEX'!M60</f>
        <v>4019411</v>
      </c>
      <c r="G131" s="128">
        <f>+'[1]CORREGIDO EDAD SEX'!P60</f>
        <v>26326898</v>
      </c>
      <c r="H131" s="128">
        <f>+'[1]CORREGIDO EDAD SEX'!S60</f>
        <v>19689750</v>
      </c>
      <c r="I131" s="128">
        <f>+'[1]CORREGIDO EDAD SEX'!V60</f>
        <v>8714744</v>
      </c>
      <c r="J131" s="128">
        <f>+'[1]CORREGIDO EDAD SEX'!Y60</f>
        <v>15768529</v>
      </c>
      <c r="K131" s="128">
        <f>+'[1]CORREGIDO EDAD SEX'!AB60</f>
        <v>1540858</v>
      </c>
      <c r="L131" s="128">
        <f>+'[1]CORREGIDO EDAD SEX'!AE60</f>
        <v>899688</v>
      </c>
      <c r="M131" s="128">
        <f>+'[1]CORREGIDO EDAD SEX'!AH60</f>
        <v>7423780</v>
      </c>
      <c r="N131" s="128">
        <f>+'[1]CORREGIDO EDAD SEX'!AK60</f>
        <v>10153043</v>
      </c>
      <c r="O131" s="128">
        <f>+'[1]CORREGIDO EDAD SEX'!AN60</f>
        <v>12400351</v>
      </c>
      <c r="P131" s="128">
        <f>+'[1]CORREGIDO EDAD SEX'!AQ60</f>
        <v>5021380</v>
      </c>
      <c r="Q131" s="128">
        <f>+'[1]CORREGIDO EDAD SEX'!AT60</f>
        <v>14072445</v>
      </c>
      <c r="R131" s="128">
        <f>+'[1]CORREGIDO EDAD SEX'!AW60</f>
        <v>2925407</v>
      </c>
      <c r="S131" s="128">
        <f>+'[1]CORREGIDO EDAD SEX'!AZ60</f>
        <v>0</v>
      </c>
      <c r="T131" s="128">
        <f>+'[1]CORREGIDO EDAD SEX'!BC60</f>
        <v>0</v>
      </c>
      <c r="U131" s="128">
        <f>+'[1]CORREGIDO EDAD SEX'!BF60</f>
        <v>0</v>
      </c>
      <c r="V131" s="128">
        <f>+'[1]CORREGIDO EDAD SEX'!BI60</f>
        <v>0</v>
      </c>
      <c r="W131" s="128">
        <f t="shared" si="19"/>
        <v>129005015</v>
      </c>
    </row>
    <row r="132" spans="1:23" ht="11.25">
      <c r="A132" s="180"/>
      <c r="B132" s="166"/>
      <c r="C132" s="120" t="s">
        <v>17</v>
      </c>
      <c r="D132" s="129">
        <f aca="true" t="shared" si="20" ref="D132:W132">SUM(D126:D131)</f>
        <v>2989564731</v>
      </c>
      <c r="E132" s="129">
        <f t="shared" si="20"/>
        <v>1956730766</v>
      </c>
      <c r="F132" s="129">
        <f t="shared" si="20"/>
        <v>2658609475</v>
      </c>
      <c r="G132" s="129">
        <f t="shared" si="20"/>
        <v>3550869511</v>
      </c>
      <c r="H132" s="129">
        <f t="shared" si="20"/>
        <v>3439607567</v>
      </c>
      <c r="I132" s="129">
        <f t="shared" si="20"/>
        <v>5030749578</v>
      </c>
      <c r="J132" s="129">
        <f t="shared" si="20"/>
        <v>7147607159</v>
      </c>
      <c r="K132" s="129">
        <f t="shared" si="20"/>
        <v>7396162715</v>
      </c>
      <c r="L132" s="129">
        <f t="shared" si="20"/>
        <v>7390612905</v>
      </c>
      <c r="M132" s="129">
        <f t="shared" si="20"/>
        <v>7762556984</v>
      </c>
      <c r="N132" s="129">
        <f t="shared" si="20"/>
        <v>7418817471</v>
      </c>
      <c r="O132" s="129">
        <f t="shared" si="20"/>
        <v>6904247371</v>
      </c>
      <c r="P132" s="129">
        <f t="shared" si="20"/>
        <v>5774409297</v>
      </c>
      <c r="Q132" s="129">
        <f t="shared" si="20"/>
        <v>3846214241</v>
      </c>
      <c r="R132" s="129">
        <f t="shared" si="20"/>
        <v>2413864536</v>
      </c>
      <c r="S132" s="129">
        <f t="shared" si="20"/>
        <v>1913095802</v>
      </c>
      <c r="T132" s="129">
        <f t="shared" si="20"/>
        <v>1069434259</v>
      </c>
      <c r="U132" s="129">
        <f t="shared" si="20"/>
        <v>808058304</v>
      </c>
      <c r="V132" s="129">
        <f t="shared" si="20"/>
        <v>0</v>
      </c>
      <c r="W132" s="129">
        <f t="shared" si="20"/>
        <v>79471212672</v>
      </c>
    </row>
    <row r="133" spans="1:23" ht="11.25">
      <c r="A133" s="180"/>
      <c r="B133" s="171" t="s">
        <v>19</v>
      </c>
      <c r="C133" s="171"/>
      <c r="D133" s="128">
        <f>+'[1]CORREGIDO EDAD SEX'!G64</f>
        <v>2183579492</v>
      </c>
      <c r="E133" s="128">
        <f>+'[1]CORREGIDO EDAD SEX'!J64</f>
        <v>1283338661</v>
      </c>
      <c r="F133" s="128">
        <f>+'[1]CORREGIDO EDAD SEX'!M64</f>
        <v>1255082464</v>
      </c>
      <c r="G133" s="128">
        <f>+'[1]CORREGIDO EDAD SEX'!P64</f>
        <v>1779679632</v>
      </c>
      <c r="H133" s="128">
        <f>+'[1]CORREGIDO EDAD SEX'!S64</f>
        <v>2044071121</v>
      </c>
      <c r="I133" s="128">
        <f>+'[1]CORREGIDO EDAD SEX'!V64</f>
        <v>2786149849</v>
      </c>
      <c r="J133" s="128">
        <f>+'[1]CORREGIDO EDAD SEX'!Y64</f>
        <v>3751958065</v>
      </c>
      <c r="K133" s="128">
        <f>+'[1]CORREGIDO EDAD SEX'!AB64</f>
        <v>3601396818</v>
      </c>
      <c r="L133" s="128">
        <f>+'[1]CORREGIDO EDAD SEX'!AE64</f>
        <v>3373796539</v>
      </c>
      <c r="M133" s="128">
        <f>+'[1]CORREGIDO EDAD SEX'!AH64</f>
        <v>3817316577</v>
      </c>
      <c r="N133" s="128">
        <f>+'[1]CORREGIDO EDAD SEX'!AK64</f>
        <v>3999232499</v>
      </c>
      <c r="O133" s="128">
        <f>+'[1]CORREGIDO EDAD SEX'!AN64</f>
        <v>3434217681</v>
      </c>
      <c r="P133" s="128">
        <f>+'[1]CORREGIDO EDAD SEX'!AQ64</f>
        <v>2752650792</v>
      </c>
      <c r="Q133" s="128">
        <f>+'[1]CORREGIDO EDAD SEX'!AT64</f>
        <v>1777983046</v>
      </c>
      <c r="R133" s="128">
        <f>+'[1]CORREGIDO EDAD SEX'!AW64</f>
        <v>1066304864</v>
      </c>
      <c r="S133" s="128">
        <f>+'[1]CORREGIDO EDAD SEX'!AZ64</f>
        <v>890947102</v>
      </c>
      <c r="T133" s="128">
        <f>+'[1]CORREGIDO EDAD SEX'!BC64</f>
        <v>575219120</v>
      </c>
      <c r="U133" s="128">
        <f>+'[1]CORREGIDO EDAD SEX'!BF64</f>
        <v>476580453</v>
      </c>
      <c r="V133" s="128">
        <f>+'[1]CORREGIDO EDAD SEX'!BI64</f>
        <v>0</v>
      </c>
      <c r="W133" s="128">
        <f>SUM(D133:V133)</f>
        <v>40849504775</v>
      </c>
    </row>
    <row r="134" spans="1:23" ht="12" thickBot="1">
      <c r="A134" s="180"/>
      <c r="B134" s="139"/>
      <c r="C134" s="121" t="s">
        <v>122</v>
      </c>
      <c r="D134" s="129">
        <f aca="true" t="shared" si="21" ref="D134:W134">+D133+D132+D125+D99+D81+D77+D116</f>
        <v>32592581050</v>
      </c>
      <c r="E134" s="129">
        <f t="shared" si="21"/>
        <v>17464470200</v>
      </c>
      <c r="F134" s="129">
        <f t="shared" si="21"/>
        <v>17026923115</v>
      </c>
      <c r="G134" s="129">
        <f t="shared" si="21"/>
        <v>23787212688</v>
      </c>
      <c r="H134" s="129">
        <f t="shared" si="21"/>
        <v>26579274585</v>
      </c>
      <c r="I134" s="129">
        <f t="shared" si="21"/>
        <v>44197768332</v>
      </c>
      <c r="J134" s="129">
        <f t="shared" si="21"/>
        <v>66520616072</v>
      </c>
      <c r="K134" s="129">
        <f t="shared" si="21"/>
        <v>59551311780</v>
      </c>
      <c r="L134" s="129">
        <f t="shared" si="21"/>
        <v>48875452082</v>
      </c>
      <c r="M134" s="129">
        <f t="shared" si="21"/>
        <v>48132083692</v>
      </c>
      <c r="N134" s="129">
        <f t="shared" si="21"/>
        <v>45463819935</v>
      </c>
      <c r="O134" s="129">
        <f t="shared" si="21"/>
        <v>38002296283</v>
      </c>
      <c r="P134" s="129">
        <f t="shared" si="21"/>
        <v>30427477588</v>
      </c>
      <c r="Q134" s="129">
        <f t="shared" si="21"/>
        <v>19267543416</v>
      </c>
      <c r="R134" s="129">
        <f t="shared" si="21"/>
        <v>12913445702</v>
      </c>
      <c r="S134" s="129">
        <f t="shared" si="21"/>
        <v>10232772462</v>
      </c>
      <c r="T134" s="129">
        <f t="shared" si="21"/>
        <v>6204499926</v>
      </c>
      <c r="U134" s="129">
        <f t="shared" si="21"/>
        <v>4683281109</v>
      </c>
      <c r="V134" s="129">
        <f t="shared" si="21"/>
        <v>66119039</v>
      </c>
      <c r="W134" s="129">
        <f t="shared" si="21"/>
        <v>551988949056</v>
      </c>
    </row>
    <row r="135" spans="1:23" ht="11.25">
      <c r="A135" s="8" t="s">
        <v>26</v>
      </c>
      <c r="B135" s="47"/>
      <c r="C135" s="4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1.25">
      <c r="A136" s="8" t="s">
        <v>20</v>
      </c>
      <c r="B136" s="47"/>
      <c r="C136" s="4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1.25">
      <c r="A137" s="48" t="s">
        <v>150</v>
      </c>
      <c r="B137" s="47"/>
      <c r="C137" s="4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1.25">
      <c r="A138" s="56" t="s">
        <v>153</v>
      </c>
    </row>
  </sheetData>
  <mergeCells count="36">
    <mergeCell ref="D71:U71"/>
    <mergeCell ref="V71:V72"/>
    <mergeCell ref="W71:W72"/>
    <mergeCell ref="D73:W73"/>
    <mergeCell ref="A1:W1"/>
    <mergeCell ref="A67:W67"/>
    <mergeCell ref="A68:W68"/>
    <mergeCell ref="A69:W69"/>
    <mergeCell ref="D7:W7"/>
    <mergeCell ref="A2:W2"/>
    <mergeCell ref="A3:W3"/>
    <mergeCell ref="A5:A7"/>
    <mergeCell ref="B100:B116"/>
    <mergeCell ref="B117:B125"/>
    <mergeCell ref="B32:B45"/>
    <mergeCell ref="B78:B81"/>
    <mergeCell ref="A8:A63"/>
    <mergeCell ref="A74:A134"/>
    <mergeCell ref="B74:B77"/>
    <mergeCell ref="B82:B99"/>
    <mergeCell ref="A71:A73"/>
    <mergeCell ref="W5:W6"/>
    <mergeCell ref="V5:V6"/>
    <mergeCell ref="D5:U5"/>
    <mergeCell ref="B55:B61"/>
    <mergeCell ref="B62:C62"/>
    <mergeCell ref="B8:B11"/>
    <mergeCell ref="B5:B7"/>
    <mergeCell ref="B46:B54"/>
    <mergeCell ref="C5:C7"/>
    <mergeCell ref="B12:B15"/>
    <mergeCell ref="B16:B31"/>
    <mergeCell ref="B126:B132"/>
    <mergeCell ref="B133:C133"/>
    <mergeCell ref="C71:C73"/>
    <mergeCell ref="B71:B7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2004-11-08T18:48:43Z</cp:lastPrinted>
  <dcterms:created xsi:type="dcterms:W3CDTF">2001-05-01T21:47:49Z</dcterms:created>
  <dcterms:modified xsi:type="dcterms:W3CDTF">2008-09-24T21:06:33Z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