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0380" windowHeight="6360" tabRatio="778" activeTab="0"/>
  </bookViews>
  <sheets>
    <sheet name="Índice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definedNames>
    <definedName name="_Key1" hidden="1">#REF!</definedName>
    <definedName name="_Order1" hidden="1">255</definedName>
    <definedName name="_Order2" hidden="1">255</definedName>
    <definedName name="AB">#REF!</definedName>
    <definedName name="_xlnm.Print_Area" localSheetId="8">'agosto'!$A$1:$P$42</definedName>
    <definedName name="_xlnm.Print_Area" localSheetId="7">'julio'!$A$2:$P$40</definedName>
    <definedName name="Básicas" localSheetId="0">'Índice'!Básicas</definedName>
    <definedName name="Básicas">[0]!Básicas</definedName>
    <definedName name="CE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<sst xmlns="http://schemas.openxmlformats.org/spreadsheetml/2006/main" count="644" uniqueCount="84">
  <si>
    <t>Código</t>
  </si>
  <si>
    <t>Colmena Golden Cross</t>
  </si>
  <si>
    <t>Vida Tres</t>
  </si>
  <si>
    <t>MasVida</t>
  </si>
  <si>
    <t>Banmédica</t>
  </si>
  <si>
    <t>Consalud</t>
  </si>
  <si>
    <t>San Lorenzo</t>
  </si>
  <si>
    <t>Chuquicamata</t>
  </si>
  <si>
    <t>Río Blanco</t>
  </si>
  <si>
    <t>Cruz del Norte</t>
  </si>
  <si>
    <t>Isapres Abiertas</t>
  </si>
  <si>
    <t>Contratos Suscritos (1)</t>
  </si>
  <si>
    <t>Desahucios por parte de la Isapre (3)</t>
  </si>
  <si>
    <t>Preexistencias no declaradas (3.1)</t>
  </si>
  <si>
    <t>No aviso c./empl. (3.2.)</t>
  </si>
  <si>
    <t>No aviso c./sit. Laboral (3.3)</t>
  </si>
  <si>
    <t>Uso indeb. De beneficios (3.4)</t>
  </si>
  <si>
    <t>Fallecimiento (3.6)</t>
  </si>
  <si>
    <t>No pago de cotiz. (3.5)</t>
  </si>
  <si>
    <t>Pérdida Rel. Laboral (3.7)</t>
  </si>
  <si>
    <t>Otros (3.8)</t>
  </si>
  <si>
    <t>Total Isapres Abiertas</t>
  </si>
  <si>
    <t>Total Isapres Cerradas</t>
  </si>
  <si>
    <t>Total Sistema</t>
  </si>
  <si>
    <t>Nota:</t>
  </si>
  <si>
    <t>1.- Contratos suscritos</t>
  </si>
  <si>
    <t>2.- Desahucio voluntario</t>
  </si>
  <si>
    <t>3.- Desahucio por parte de la isapre</t>
  </si>
  <si>
    <t xml:space="preserve">      3.1  Por preexistencias no declaradas</t>
  </si>
  <si>
    <t xml:space="preserve">      3.2  No aviso de cambio de empleador</t>
  </si>
  <si>
    <t xml:space="preserve">      3.3  No aviso de cambio de situación laboral</t>
  </si>
  <si>
    <t xml:space="preserve">      3.4  Uso indebido de beneficios</t>
  </si>
  <si>
    <t xml:space="preserve">      3.5  No pago de cotizaciones</t>
  </si>
  <si>
    <t xml:space="preserve">      3.6  Fallecimiento del afiliado </t>
  </si>
  <si>
    <t xml:space="preserve">      3.7  Pérdida de la relación laboral cuando constituya una condición esencial</t>
  </si>
  <si>
    <t xml:space="preserve">      3.8 Otras (especificando la causal y agrupando, según corresponda)</t>
  </si>
  <si>
    <t>4.- Desahucio por mutuo acuerdo</t>
  </si>
  <si>
    <t>Desahucios Voluntarios (2)</t>
  </si>
  <si>
    <t>Desahucios  Mutuo acuerdo (4)</t>
  </si>
  <si>
    <t>Isapre Fundación</t>
  </si>
  <si>
    <t>Fusat Ltda.</t>
  </si>
  <si>
    <t>Cruz Blanca S.A.</t>
  </si>
  <si>
    <t xml:space="preserve"> </t>
  </si>
  <si>
    <t>Optima S.A.</t>
  </si>
  <si>
    <t>INFORMACIÓN PROVISIONAL</t>
  </si>
  <si>
    <t>Nombre de la Hoja</t>
  </si>
  <si>
    <t>Nombre de los cuadros</t>
  </si>
  <si>
    <t>Estadísticas básicas</t>
  </si>
  <si>
    <t>:</t>
  </si>
  <si>
    <t xml:space="preserve">Fuente: Superintendencia de Salud, Archivos Maestros de Beneficiarios, Contratos y Cotizaciones. </t>
  </si>
  <si>
    <t>SUSCRIPCIÓN Y DESAHUCIOS DE CONTRATOS SISTEMA ISAPRE</t>
  </si>
  <si>
    <t>ÍNDICE</t>
  </si>
  <si>
    <t>Total desahucios (5) 
= (2)+(3)+(4)</t>
  </si>
  <si>
    <t>Variación neta (6)
=(1)-(5)</t>
  </si>
  <si>
    <t>5.- Total desahucios = (2+3+4)</t>
  </si>
  <si>
    <t>6.- Variación neta del mes = (1-5)</t>
  </si>
  <si>
    <t>ESTADÍSTICAS DE SUSCRIPCIONES Y DESAHUCIOS DE CONTRATOS DE ISAPRE ACUMULADAS AÑO 2017</t>
  </si>
  <si>
    <t>Suscripción y desahucios de contratos sistema isapre mes enero 2017</t>
  </si>
  <si>
    <t>Suscripción y desahucios de contratos sistema isapre mes febrero 2017</t>
  </si>
  <si>
    <t>Suscripción y desahucio de contratos sistema isapre mes marzo 2017</t>
  </si>
  <si>
    <t>Suscripción y desahucio de contratos sistema isapre mes abril 2017</t>
  </si>
  <si>
    <t>Suscripción y desahucio de contratos sistema isapre mes mayo 2017</t>
  </si>
  <si>
    <t>Suscripción y desahucio de contratos sistema isapre mes junio 2017</t>
  </si>
  <si>
    <t>Suscripción y desahucio de contratos sistema isapre mes julio 2017</t>
  </si>
  <si>
    <t>Suscripción y desahucio de contratos sistema isapre mes agosto 2017</t>
  </si>
  <si>
    <t>Suscripción y desahucio de contratos sistema isapre mes septiembre 2017</t>
  </si>
  <si>
    <t>Suscripción y desahucio de contratos sistema isapre mes octubre 2017</t>
  </si>
  <si>
    <t>Suscripción y desahucio de contratos sistema isapre mes noviembre 2017</t>
  </si>
  <si>
    <t>Suscripción y desahucio de contratos sistema isapre mes diciembre 2017</t>
  </si>
  <si>
    <t>MES ENERO 2017</t>
  </si>
  <si>
    <t>MES FEBRERO 2017</t>
  </si>
  <si>
    <t>MES MARZO 2017</t>
  </si>
  <si>
    <t>MES ABRIL 2017</t>
  </si>
  <si>
    <t>MES MAYO 2017</t>
  </si>
  <si>
    <t>MES JUNIO 2017</t>
  </si>
  <si>
    <t>MES JULIO 2017</t>
  </si>
  <si>
    <t>MES AGOSTO 2017</t>
  </si>
  <si>
    <t>MES SEPTIEMBRE 2017</t>
  </si>
  <si>
    <t>MES OCTUBRE 2017</t>
  </si>
  <si>
    <t>MES NOVIEMBRE 2017</t>
  </si>
  <si>
    <t>MES DICIEMBRE 2017</t>
  </si>
  <si>
    <t>(*) Por Resolución Exenta IF/N° 105 de 26 de abril de 2017, se autoriza transferencia de contratos de salud previsional y cartera de afiliados y beneficiarios de Isapre Masvida a Isapre Optima y por Resolución Exenta IF/N° 129 del 23 de mayo de 2017, Isapre Optima cambia la razón social de Optima por "Nueva Masvida".</t>
  </si>
  <si>
    <t>Nueva Masvida S.A. (Ex-Optima)(*)</t>
  </si>
  <si>
    <t>NOTA: Por error de fórmula en la hoja de diciembre en lo que se refiere a la variación neta que es igual a la diferencia de los Contratos Suscritos (1) respecto al Total desahucios (5), presentaba la diferencia entre los campos (3.1), (4) y (5), por lo que este valor se corrigió rectificando la formula.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</si>
</sst>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"/>
      <family val="0"/>
    </font>
    <font>
      <sz val="12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.5"/>
      <color indexed="9"/>
      <name val="Verdana"/>
      <family val="2"/>
    </font>
    <font>
      <b/>
      <sz val="12"/>
      <color indexed="63"/>
      <name val="Verdana"/>
      <family val="2"/>
    </font>
    <font>
      <b/>
      <sz val="11"/>
      <color indexed="63"/>
      <name val="Verdana"/>
      <family val="2"/>
    </font>
    <font>
      <sz val="10"/>
      <name val="Verdana"/>
      <family val="2"/>
    </font>
    <font>
      <sz val="10"/>
      <name val="Helv"/>
      <family val="0"/>
    </font>
    <font>
      <u val="single"/>
      <sz val="9.6"/>
      <color indexed="12"/>
      <name val="TIMES"/>
      <family val="0"/>
    </font>
    <font>
      <b/>
      <u val="single"/>
      <sz val="8.5"/>
      <name val="Verdana"/>
      <family val="2"/>
    </font>
    <font>
      <sz val="11"/>
      <name val="Verdana"/>
      <family val="2"/>
    </font>
    <font>
      <u val="single"/>
      <sz val="8.5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30"/>
      <name val="Verdana"/>
      <family val="2"/>
    </font>
    <font>
      <b/>
      <sz val="11"/>
      <color indexed="30"/>
      <name val="Verdana"/>
      <family val="2"/>
    </font>
    <font>
      <b/>
      <sz val="10.5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67B7"/>
      <name val="Verdana"/>
      <family val="2"/>
    </font>
    <font>
      <b/>
      <sz val="11"/>
      <color rgb="FF0067B7"/>
      <name val="Verdana"/>
      <family val="2"/>
    </font>
    <font>
      <b/>
      <sz val="10.5"/>
      <color rgb="FF0067B7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7B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37" fontId="10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54" applyFont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7" fontId="5" fillId="0" borderId="0" xfId="56" applyNumberFormat="1" applyFont="1" applyBorder="1" applyAlignment="1" applyProtection="1">
      <alignment horizontal="center"/>
      <protection/>
    </xf>
    <xf numFmtId="37" fontId="5" fillId="0" borderId="0" xfId="56" applyNumberFormat="1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7" fontId="5" fillId="0" borderId="0" xfId="0" applyNumberFormat="1" applyFont="1" applyAlignment="1" applyProtection="1">
      <alignment horizontal="left"/>
      <protection/>
    </xf>
    <xf numFmtId="172" fontId="5" fillId="0" borderId="0" xfId="57" applyFont="1">
      <alignment/>
      <protection/>
    </xf>
    <xf numFmtId="0" fontId="8" fillId="0" borderId="0" xfId="0" applyFont="1" applyAlignment="1">
      <alignment horizontal="center" vertical="center" wrapText="1"/>
    </xf>
    <xf numFmtId="37" fontId="5" fillId="0" borderId="11" xfId="55" applyFont="1" applyBorder="1">
      <alignment/>
      <protection/>
    </xf>
    <xf numFmtId="172" fontId="4" fillId="0" borderId="0" xfId="57" applyFont="1">
      <alignment/>
      <protection/>
    </xf>
    <xf numFmtId="172" fontId="12" fillId="0" borderId="0" xfId="46" applyNumberFormat="1" applyFont="1" applyAlignment="1" applyProtection="1">
      <alignment/>
      <protection/>
    </xf>
    <xf numFmtId="0" fontId="13" fillId="0" borderId="0" xfId="0" applyFont="1" applyAlignment="1">
      <alignment horizontal="center" vertical="center" wrapText="1"/>
    </xf>
    <xf numFmtId="172" fontId="14" fillId="0" borderId="0" xfId="46" applyNumberFormat="1" applyFont="1" applyAlignment="1" applyProtection="1">
      <alignment/>
      <protection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54" applyFont="1" applyAlignment="1">
      <alignment/>
      <protection/>
    </xf>
    <xf numFmtId="0" fontId="6" fillId="33" borderId="12" xfId="0" applyFont="1" applyFill="1" applyBorder="1" applyAlignment="1">
      <alignment/>
    </xf>
    <xf numFmtId="0" fontId="52" fillId="0" borderId="0" xfId="54" applyFont="1" applyFill="1" applyAlignment="1">
      <alignment/>
      <protection/>
    </xf>
    <xf numFmtId="0" fontId="53" fillId="0" borderId="0" xfId="0" applyFont="1" applyFill="1" applyAlignment="1">
      <alignment vertical="center"/>
    </xf>
    <xf numFmtId="0" fontId="9" fillId="0" borderId="0" xfId="54" applyFont="1" applyAlignment="1">
      <alignment horizontal="left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asicas acumuladas 2006" xfId="54"/>
    <cellStyle name="Normal_Cartera dic 2000" xfId="55"/>
    <cellStyle name="Normal_historia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66675</xdr:rowOff>
    </xdr:from>
    <xdr:to>
      <xdr:col>1</xdr:col>
      <xdr:colOff>704850</xdr:colOff>
      <xdr:row>26</xdr:row>
      <xdr:rowOff>114300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048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1066800</xdr:colOff>
      <xdr:row>8</xdr:row>
      <xdr:rowOff>114300</xdr:rowOff>
    </xdr:to>
    <xdr:pic>
      <xdr:nvPicPr>
        <xdr:cNvPr id="2" name="Picture 13" descr="supersaludgob_med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86450"/>
          <a:ext cx="828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8645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8645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8645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7695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8645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8645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8645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showGridLines="0" tabSelected="1" zoomScalePageLayoutView="0" workbookViewId="0" topLeftCell="A1">
      <selection activeCell="A1" sqref="A1"/>
    </sheetView>
  </sheetViews>
  <sheetFormatPr defaultColWidth="12.57421875" defaultRowHeight="12.75"/>
  <cols>
    <col min="1" max="1" width="3.00390625" style="1" customWidth="1"/>
    <col min="2" max="2" width="19.8515625" style="1" bestFit="1" customWidth="1"/>
    <col min="3" max="3" width="1.28515625" style="1" bestFit="1" customWidth="1"/>
    <col min="4" max="4" width="76.57421875" style="1" customWidth="1"/>
    <col min="5" max="16384" width="12.57421875" style="1" customWidth="1"/>
  </cols>
  <sheetData>
    <row r="1" ht="15">
      <c r="A1" s="1" t="s">
        <v>42</v>
      </c>
    </row>
    <row r="10" spans="1:11" ht="19.5" customHeight="1">
      <c r="A10" s="26" t="s">
        <v>56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5" customHeight="1">
      <c r="A11" s="27" t="s">
        <v>44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 customHeight="1">
      <c r="A12" s="27" t="s">
        <v>51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" customHeight="1">
      <c r="A13" s="16"/>
      <c r="B13" s="17" t="s">
        <v>45</v>
      </c>
      <c r="C13" s="17"/>
      <c r="D13" s="17" t="s">
        <v>46</v>
      </c>
      <c r="E13" s="15"/>
      <c r="F13" s="15"/>
      <c r="G13" s="16"/>
      <c r="H13" s="16"/>
      <c r="I13" s="16"/>
      <c r="J13" s="16"/>
      <c r="K13" s="16"/>
    </row>
    <row r="14" spans="1:11" ht="15" customHeight="1">
      <c r="A14" s="16"/>
      <c r="B14" s="18"/>
      <c r="C14" s="15"/>
      <c r="D14" s="15"/>
      <c r="E14" s="15"/>
      <c r="F14" s="15"/>
      <c r="G14" s="16"/>
      <c r="H14" s="16"/>
      <c r="I14" s="16"/>
      <c r="J14" s="16"/>
      <c r="K14" s="16"/>
    </row>
    <row r="15" spans="1:11" ht="15">
      <c r="A15" s="16"/>
      <c r="B15" s="19" t="s">
        <v>47</v>
      </c>
      <c r="C15" s="20" t="s">
        <v>48</v>
      </c>
      <c r="D15" s="21" t="s">
        <v>57</v>
      </c>
      <c r="E15" s="15"/>
      <c r="F15" s="15"/>
      <c r="G15" s="16"/>
      <c r="H15" s="16"/>
      <c r="I15" s="16"/>
      <c r="J15" s="16"/>
      <c r="K15" s="16"/>
    </row>
    <row r="16" spans="1:256" ht="15">
      <c r="A16" s="16"/>
      <c r="B16" s="19" t="s">
        <v>47</v>
      </c>
      <c r="C16" s="20" t="s">
        <v>48</v>
      </c>
      <c r="D16" s="21" t="s">
        <v>58</v>
      </c>
      <c r="E16" s="16"/>
      <c r="F16" s="19"/>
      <c r="G16" s="20"/>
      <c r="H16" s="21"/>
      <c r="I16" s="16"/>
      <c r="J16" s="19"/>
      <c r="K16" s="20"/>
      <c r="L16" s="21"/>
      <c r="M16" s="16"/>
      <c r="N16" s="19"/>
      <c r="O16" s="20"/>
      <c r="P16" s="21"/>
      <c r="Q16" s="16"/>
      <c r="R16" s="19"/>
      <c r="S16" s="20"/>
      <c r="T16" s="21"/>
      <c r="U16" s="16"/>
      <c r="V16" s="19"/>
      <c r="W16" s="20"/>
      <c r="X16" s="21"/>
      <c r="Y16" s="16"/>
      <c r="Z16" s="19"/>
      <c r="AA16" s="20"/>
      <c r="AB16" s="21"/>
      <c r="AC16" s="16"/>
      <c r="AD16" s="19"/>
      <c r="AE16" s="20"/>
      <c r="AF16" s="21"/>
      <c r="AG16" s="16"/>
      <c r="AH16" s="19"/>
      <c r="AI16" s="20"/>
      <c r="AJ16" s="21"/>
      <c r="AK16" s="16"/>
      <c r="AL16" s="19"/>
      <c r="AM16" s="20"/>
      <c r="AN16" s="21"/>
      <c r="AO16" s="16"/>
      <c r="AP16" s="19"/>
      <c r="AQ16" s="20"/>
      <c r="AR16" s="21"/>
      <c r="AS16" s="16"/>
      <c r="AT16" s="19"/>
      <c r="AU16" s="20"/>
      <c r="AV16" s="21"/>
      <c r="AW16" s="16"/>
      <c r="AX16" s="19"/>
      <c r="AY16" s="20"/>
      <c r="AZ16" s="21"/>
      <c r="BA16" s="16"/>
      <c r="BB16" s="19"/>
      <c r="BC16" s="20"/>
      <c r="BD16" s="21"/>
      <c r="BE16" s="16"/>
      <c r="BF16" s="19"/>
      <c r="BG16" s="20"/>
      <c r="BH16" s="21"/>
      <c r="BI16" s="16"/>
      <c r="BJ16" s="19"/>
      <c r="BK16" s="20"/>
      <c r="BL16" s="21"/>
      <c r="BM16" s="16"/>
      <c r="BN16" s="19"/>
      <c r="BO16" s="20"/>
      <c r="BP16" s="21"/>
      <c r="BQ16" s="16"/>
      <c r="BR16" s="19"/>
      <c r="BS16" s="20"/>
      <c r="BT16" s="21"/>
      <c r="BU16" s="16"/>
      <c r="BV16" s="19"/>
      <c r="BW16" s="20"/>
      <c r="BX16" s="21"/>
      <c r="BY16" s="16"/>
      <c r="BZ16" s="19"/>
      <c r="CA16" s="20"/>
      <c r="CB16" s="21"/>
      <c r="CC16" s="16"/>
      <c r="CD16" s="19"/>
      <c r="CE16" s="20"/>
      <c r="CF16" s="21"/>
      <c r="CG16" s="16"/>
      <c r="CH16" s="19"/>
      <c r="CI16" s="20"/>
      <c r="CJ16" s="21"/>
      <c r="CK16" s="16"/>
      <c r="CL16" s="19"/>
      <c r="CM16" s="20"/>
      <c r="CN16" s="21"/>
      <c r="CO16" s="16"/>
      <c r="CP16" s="19"/>
      <c r="CQ16" s="20"/>
      <c r="CR16" s="21"/>
      <c r="CS16" s="16"/>
      <c r="CT16" s="19"/>
      <c r="CU16" s="20"/>
      <c r="CV16" s="21"/>
      <c r="CW16" s="16"/>
      <c r="CX16" s="19"/>
      <c r="CY16" s="20"/>
      <c r="CZ16" s="21"/>
      <c r="DA16" s="16"/>
      <c r="DB16" s="19"/>
      <c r="DC16" s="20"/>
      <c r="DD16" s="21"/>
      <c r="DE16" s="16"/>
      <c r="DF16" s="19"/>
      <c r="DG16" s="20"/>
      <c r="DH16" s="21"/>
      <c r="DI16" s="16"/>
      <c r="DJ16" s="19"/>
      <c r="DK16" s="20"/>
      <c r="DL16" s="21"/>
      <c r="DM16" s="16"/>
      <c r="DN16" s="19"/>
      <c r="DO16" s="20"/>
      <c r="DP16" s="21"/>
      <c r="DQ16" s="16"/>
      <c r="DR16" s="19"/>
      <c r="DS16" s="20"/>
      <c r="DT16" s="21"/>
      <c r="DU16" s="16"/>
      <c r="DV16" s="19"/>
      <c r="DW16" s="20"/>
      <c r="DX16" s="21"/>
      <c r="DY16" s="16"/>
      <c r="DZ16" s="19"/>
      <c r="EA16" s="20"/>
      <c r="EB16" s="21"/>
      <c r="EC16" s="16"/>
      <c r="ED16" s="19"/>
      <c r="EE16" s="20"/>
      <c r="EF16" s="21"/>
      <c r="EG16" s="16"/>
      <c r="EH16" s="19"/>
      <c r="EI16" s="20"/>
      <c r="EJ16" s="21"/>
      <c r="EK16" s="16"/>
      <c r="EL16" s="19"/>
      <c r="EM16" s="20"/>
      <c r="EN16" s="21"/>
      <c r="EO16" s="16"/>
      <c r="EP16" s="19"/>
      <c r="EQ16" s="20"/>
      <c r="ER16" s="21"/>
      <c r="ES16" s="16"/>
      <c r="ET16" s="19"/>
      <c r="EU16" s="20"/>
      <c r="EV16" s="21"/>
      <c r="EW16" s="16"/>
      <c r="EX16" s="19"/>
      <c r="EY16" s="20"/>
      <c r="EZ16" s="21"/>
      <c r="FA16" s="16"/>
      <c r="FB16" s="19"/>
      <c r="FC16" s="20"/>
      <c r="FD16" s="21"/>
      <c r="FE16" s="16"/>
      <c r="FF16" s="19"/>
      <c r="FG16" s="20"/>
      <c r="FH16" s="21"/>
      <c r="FI16" s="16"/>
      <c r="FJ16" s="19"/>
      <c r="FK16" s="20"/>
      <c r="FL16" s="21"/>
      <c r="FM16" s="16"/>
      <c r="FN16" s="19"/>
      <c r="FO16" s="20"/>
      <c r="FP16" s="21"/>
      <c r="FQ16" s="16"/>
      <c r="FR16" s="19"/>
      <c r="FS16" s="20"/>
      <c r="FT16" s="21"/>
      <c r="FU16" s="16"/>
      <c r="FV16" s="19"/>
      <c r="FW16" s="20"/>
      <c r="FX16" s="21"/>
      <c r="FY16" s="16"/>
      <c r="FZ16" s="19"/>
      <c r="GA16" s="20"/>
      <c r="GB16" s="21"/>
      <c r="GC16" s="16"/>
      <c r="GD16" s="19"/>
      <c r="GE16" s="20"/>
      <c r="GF16" s="21"/>
      <c r="GG16" s="16"/>
      <c r="GH16" s="19"/>
      <c r="GI16" s="20"/>
      <c r="GJ16" s="21"/>
      <c r="GK16" s="16"/>
      <c r="GL16" s="19"/>
      <c r="GM16" s="20"/>
      <c r="GN16" s="21"/>
      <c r="GO16" s="16"/>
      <c r="GP16" s="19"/>
      <c r="GQ16" s="20"/>
      <c r="GR16" s="21"/>
      <c r="GS16" s="16"/>
      <c r="GT16" s="19"/>
      <c r="GU16" s="20"/>
      <c r="GV16" s="21"/>
      <c r="GW16" s="16"/>
      <c r="GX16" s="19"/>
      <c r="GY16" s="20"/>
      <c r="GZ16" s="21"/>
      <c r="HA16" s="16"/>
      <c r="HB16" s="19"/>
      <c r="HC16" s="20"/>
      <c r="HD16" s="21"/>
      <c r="HE16" s="16"/>
      <c r="HF16" s="19"/>
      <c r="HG16" s="20"/>
      <c r="HH16" s="21"/>
      <c r="HI16" s="16"/>
      <c r="HJ16" s="19"/>
      <c r="HK16" s="20"/>
      <c r="HL16" s="21"/>
      <c r="HM16" s="16"/>
      <c r="HN16" s="19"/>
      <c r="HO16" s="20"/>
      <c r="HP16" s="21"/>
      <c r="HQ16" s="16"/>
      <c r="HR16" s="19"/>
      <c r="HS16" s="20"/>
      <c r="HT16" s="21"/>
      <c r="HU16" s="16"/>
      <c r="HV16" s="19"/>
      <c r="HW16" s="20"/>
      <c r="HX16" s="21"/>
      <c r="HY16" s="16"/>
      <c r="HZ16" s="19"/>
      <c r="IA16" s="20"/>
      <c r="IB16" s="21"/>
      <c r="IC16" s="16"/>
      <c r="ID16" s="19"/>
      <c r="IE16" s="20"/>
      <c r="IF16" s="21"/>
      <c r="IG16" s="16"/>
      <c r="IH16" s="19"/>
      <c r="II16" s="20"/>
      <c r="IJ16" s="21"/>
      <c r="IK16" s="16"/>
      <c r="IL16" s="19"/>
      <c r="IM16" s="20"/>
      <c r="IN16" s="21"/>
      <c r="IO16" s="16"/>
      <c r="IP16" s="19"/>
      <c r="IQ16" s="20"/>
      <c r="IR16" s="21"/>
      <c r="IS16" s="16"/>
      <c r="IT16" s="19"/>
      <c r="IU16" s="20"/>
      <c r="IV16" s="21"/>
    </row>
    <row r="17" spans="1:11" ht="15">
      <c r="A17" s="16"/>
      <c r="B17" s="19" t="s">
        <v>47</v>
      </c>
      <c r="C17" s="20" t="s">
        <v>48</v>
      </c>
      <c r="D17" s="21" t="s">
        <v>59</v>
      </c>
      <c r="E17" s="16"/>
      <c r="F17" s="16"/>
      <c r="G17" s="16"/>
      <c r="H17" s="16"/>
      <c r="I17" s="16"/>
      <c r="J17" s="16"/>
      <c r="K17" s="16"/>
    </row>
    <row r="18" spans="1:11" ht="15">
      <c r="A18" s="16"/>
      <c r="B18" s="19" t="s">
        <v>47</v>
      </c>
      <c r="C18" s="20" t="s">
        <v>48</v>
      </c>
      <c r="D18" s="21" t="s">
        <v>60</v>
      </c>
      <c r="E18" s="22"/>
      <c r="F18" s="22"/>
      <c r="G18" s="22"/>
      <c r="H18" s="22"/>
      <c r="I18" s="22"/>
      <c r="J18" s="22"/>
      <c r="K18" s="22"/>
    </row>
    <row r="19" spans="1:4" ht="15">
      <c r="A19" s="16"/>
      <c r="B19" s="19" t="s">
        <v>47</v>
      </c>
      <c r="C19" s="20" t="s">
        <v>48</v>
      </c>
      <c r="D19" s="21" t="s">
        <v>61</v>
      </c>
    </row>
    <row r="20" spans="1:4" ht="15">
      <c r="A20" s="16"/>
      <c r="B20" s="19" t="s">
        <v>47</v>
      </c>
      <c r="C20" s="20" t="s">
        <v>48</v>
      </c>
      <c r="D20" s="21" t="s">
        <v>62</v>
      </c>
    </row>
    <row r="21" spans="1:4" ht="15">
      <c r="A21" s="16"/>
      <c r="B21" s="19" t="s">
        <v>47</v>
      </c>
      <c r="C21" s="20" t="s">
        <v>48</v>
      </c>
      <c r="D21" s="21" t="s">
        <v>63</v>
      </c>
    </row>
    <row r="22" spans="1:4" ht="15">
      <c r="A22" s="16"/>
      <c r="B22" s="19" t="s">
        <v>47</v>
      </c>
      <c r="C22" s="20" t="s">
        <v>48</v>
      </c>
      <c r="D22" s="21" t="s">
        <v>64</v>
      </c>
    </row>
    <row r="23" spans="1:4" ht="15">
      <c r="A23" s="16"/>
      <c r="B23" s="19" t="s">
        <v>47</v>
      </c>
      <c r="C23" s="20" t="s">
        <v>48</v>
      </c>
      <c r="D23" s="21" t="s">
        <v>65</v>
      </c>
    </row>
    <row r="24" spans="1:4" ht="15">
      <c r="A24" s="16"/>
      <c r="B24" s="19" t="s">
        <v>47</v>
      </c>
      <c r="C24" s="20" t="s">
        <v>48</v>
      </c>
      <c r="D24" s="21" t="s">
        <v>66</v>
      </c>
    </row>
    <row r="25" spans="1:4" ht="15">
      <c r="A25" s="16"/>
      <c r="B25" s="19" t="s">
        <v>47</v>
      </c>
      <c r="C25" s="20" t="s">
        <v>48</v>
      </c>
      <c r="D25" s="21" t="s">
        <v>67</v>
      </c>
    </row>
    <row r="26" spans="1:4" ht="15">
      <c r="A26" s="16"/>
      <c r="B26" s="19" t="s">
        <v>47</v>
      </c>
      <c r="C26" s="20" t="s">
        <v>48</v>
      </c>
      <c r="D26" s="21" t="s">
        <v>68</v>
      </c>
    </row>
    <row r="28" spans="1:7" ht="15">
      <c r="A28" s="28" t="s">
        <v>83</v>
      </c>
      <c r="B28" s="28"/>
      <c r="C28" s="28"/>
      <c r="D28" s="28"/>
      <c r="E28" s="28"/>
      <c r="F28" s="28"/>
      <c r="G28" s="28"/>
    </row>
    <row r="29" spans="1:7" ht="15">
      <c r="A29" s="28"/>
      <c r="B29" s="28"/>
      <c r="C29" s="28"/>
      <c r="D29" s="28"/>
      <c r="E29" s="28"/>
      <c r="F29" s="28"/>
      <c r="G29" s="28"/>
    </row>
    <row r="30" spans="1:7" ht="15">
      <c r="A30" s="28"/>
      <c r="B30" s="28"/>
      <c r="C30" s="28"/>
      <c r="D30" s="28"/>
      <c r="E30" s="28"/>
      <c r="F30" s="28"/>
      <c r="G30" s="28"/>
    </row>
  </sheetData>
  <sheetProtection/>
  <mergeCells count="1">
    <mergeCell ref="A28:G30"/>
  </mergeCells>
  <hyperlinks>
    <hyperlink ref="B16:D16" location="febrero!A1" display="Estadísticas básicas"/>
    <hyperlink ref="B17:D17" location="marzo!A1" display="Estadísticas básicas"/>
    <hyperlink ref="B18:D18" location="abril!A1" display="Estadísticas básicas"/>
    <hyperlink ref="B19:D19" location="mayo!A1" display="Estadísticas básicas"/>
    <hyperlink ref="B20:D20" location="junio!A1" display="Estadísticas básicas"/>
    <hyperlink ref="B21:D21" location="julio!A1" display="Estadísticas básicas"/>
    <hyperlink ref="B22:D22" location="agosto!A1" display="Estadísticas básicas"/>
    <hyperlink ref="B23:D23" location="septiembre!A1" display="Estadísticas básicas"/>
    <hyperlink ref="B24:D24" location="octubre!A1" display="Estadísticas básicas"/>
    <hyperlink ref="B25:D25" location="noviembre!A1" display="Estadísticas básicas"/>
    <hyperlink ref="B26:D26" location="diciembre!A1" display="Estadísticas básicas"/>
    <hyperlink ref="B15:D15" location="enero!A1" display="Estadísticas básic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7109375" style="3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12</v>
      </c>
      <c r="F5" s="33"/>
      <c r="G5" s="33"/>
      <c r="H5" s="33"/>
      <c r="I5" s="33"/>
      <c r="J5" s="33"/>
      <c r="K5" s="33"/>
      <c r="L5" s="33"/>
      <c r="M5" s="29" t="s">
        <v>12</v>
      </c>
      <c r="N5" s="29" t="s">
        <v>38</v>
      </c>
      <c r="O5" s="29" t="s">
        <v>52</v>
      </c>
      <c r="P5" s="29" t="s">
        <v>53</v>
      </c>
    </row>
    <row r="6" spans="1:16" ht="10.5" customHeight="1">
      <c r="A6" s="30" t="s">
        <v>0</v>
      </c>
      <c r="B6" s="30" t="s">
        <v>10</v>
      </c>
      <c r="C6" s="30" t="s">
        <v>11</v>
      </c>
      <c r="D6" s="30" t="s">
        <v>37</v>
      </c>
      <c r="E6" s="30" t="s">
        <v>13</v>
      </c>
      <c r="F6" s="30" t="s">
        <v>14</v>
      </c>
      <c r="G6" s="30" t="s">
        <v>15</v>
      </c>
      <c r="H6" s="30" t="s">
        <v>16</v>
      </c>
      <c r="I6" s="30" t="s">
        <v>18</v>
      </c>
      <c r="J6" s="30" t="s">
        <v>17</v>
      </c>
      <c r="K6" s="30" t="s">
        <v>19</v>
      </c>
      <c r="L6" s="30" t="s">
        <v>20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6115</v>
      </c>
      <c r="D8" s="5">
        <v>2318</v>
      </c>
      <c r="E8" s="5"/>
      <c r="F8" s="5"/>
      <c r="G8" s="5"/>
      <c r="H8" s="5">
        <v>8</v>
      </c>
      <c r="I8" s="5">
        <v>1633</v>
      </c>
      <c r="J8" s="5">
        <v>45</v>
      </c>
      <c r="K8" s="5"/>
      <c r="L8" s="5">
        <v>8</v>
      </c>
      <c r="M8" s="5">
        <f aca="true" t="shared" si="0" ref="M8:M13">SUM(E8:L8)</f>
        <v>1694</v>
      </c>
      <c r="N8" s="5">
        <v>168</v>
      </c>
      <c r="O8" s="5">
        <f aca="true" t="shared" si="1" ref="O8:O13">+D8+M8+N8</f>
        <v>4180</v>
      </c>
      <c r="P8" s="5">
        <f aca="true" t="shared" si="2" ref="P8:P13">+C8-O8</f>
        <v>1935</v>
      </c>
    </row>
    <row r="9" spans="1:16" ht="10.5">
      <c r="A9" s="4">
        <v>78</v>
      </c>
      <c r="B9" s="3" t="s">
        <v>41</v>
      </c>
      <c r="C9" s="5">
        <v>5616</v>
      </c>
      <c r="D9" s="5">
        <v>3684</v>
      </c>
      <c r="E9" s="5"/>
      <c r="F9" s="5"/>
      <c r="G9" s="5"/>
      <c r="H9" s="5"/>
      <c r="I9" s="5">
        <v>1469</v>
      </c>
      <c r="J9" s="5">
        <v>23</v>
      </c>
      <c r="K9" s="5"/>
      <c r="L9" s="5">
        <v>6</v>
      </c>
      <c r="M9" s="5">
        <f t="shared" si="0"/>
        <v>1498</v>
      </c>
      <c r="N9" s="5"/>
      <c r="O9" s="5">
        <f t="shared" si="1"/>
        <v>5182</v>
      </c>
      <c r="P9" s="5">
        <f t="shared" si="2"/>
        <v>434</v>
      </c>
    </row>
    <row r="10" spans="1:16" ht="10.5">
      <c r="A10" s="4">
        <v>80</v>
      </c>
      <c r="B10" s="3" t="s">
        <v>2</v>
      </c>
      <c r="C10" s="5">
        <v>583</v>
      </c>
      <c r="D10" s="5">
        <v>399</v>
      </c>
      <c r="E10" s="5"/>
      <c r="F10" s="5"/>
      <c r="G10" s="5"/>
      <c r="H10" s="5"/>
      <c r="I10" s="5">
        <v>90</v>
      </c>
      <c r="J10" s="5"/>
      <c r="K10" s="5">
        <v>85</v>
      </c>
      <c r="L10" s="5">
        <v>7</v>
      </c>
      <c r="M10" s="5">
        <f t="shared" si="0"/>
        <v>182</v>
      </c>
      <c r="N10" s="5">
        <v>8</v>
      </c>
      <c r="O10" s="5">
        <f t="shared" si="1"/>
        <v>589</v>
      </c>
      <c r="P10" s="5">
        <f t="shared" si="2"/>
        <v>-6</v>
      </c>
    </row>
    <row r="11" spans="1:16" ht="10.5">
      <c r="A11" s="6">
        <v>81</v>
      </c>
      <c r="B11" s="7" t="s">
        <v>82</v>
      </c>
      <c r="C11" s="5">
        <v>3140</v>
      </c>
      <c r="D11" s="5">
        <v>3758</v>
      </c>
      <c r="E11" s="5"/>
      <c r="F11" s="5"/>
      <c r="G11" s="5"/>
      <c r="H11" s="5"/>
      <c r="I11" s="5">
        <v>4</v>
      </c>
      <c r="J11" s="5">
        <v>10</v>
      </c>
      <c r="K11" s="5"/>
      <c r="L11" s="5">
        <v>1</v>
      </c>
      <c r="M11" s="5">
        <f t="shared" si="0"/>
        <v>15</v>
      </c>
      <c r="N11" s="5">
        <v>24</v>
      </c>
      <c r="O11" s="5">
        <f t="shared" si="1"/>
        <v>3797</v>
      </c>
      <c r="P11" s="5">
        <f t="shared" si="2"/>
        <v>-657</v>
      </c>
    </row>
    <row r="12" spans="1:16" ht="10.5">
      <c r="A12" s="4">
        <v>99</v>
      </c>
      <c r="B12" s="3" t="s">
        <v>4</v>
      </c>
      <c r="C12" s="5">
        <v>3581</v>
      </c>
      <c r="D12" s="5">
        <v>2628</v>
      </c>
      <c r="E12" s="5"/>
      <c r="F12" s="5"/>
      <c r="G12" s="5"/>
      <c r="H12" s="5"/>
      <c r="I12" s="5">
        <v>551</v>
      </c>
      <c r="J12" s="5">
        <v>1</v>
      </c>
      <c r="K12" s="5">
        <v>771</v>
      </c>
      <c r="L12" s="5">
        <v>36</v>
      </c>
      <c r="M12" s="5">
        <f t="shared" si="0"/>
        <v>1359</v>
      </c>
      <c r="N12" s="5">
        <v>33</v>
      </c>
      <c r="O12" s="5">
        <f t="shared" si="1"/>
        <v>4020</v>
      </c>
      <c r="P12" s="5">
        <f t="shared" si="2"/>
        <v>-439</v>
      </c>
    </row>
    <row r="13" spans="1:16" ht="10.5">
      <c r="A13" s="4">
        <v>107</v>
      </c>
      <c r="B13" s="3" t="s">
        <v>5</v>
      </c>
      <c r="C13" s="5">
        <v>6193</v>
      </c>
      <c r="D13" s="5">
        <v>3311</v>
      </c>
      <c r="E13" s="5"/>
      <c r="F13" s="5"/>
      <c r="G13" s="5"/>
      <c r="H13" s="5">
        <v>3</v>
      </c>
      <c r="I13" s="5">
        <v>2682</v>
      </c>
      <c r="J13" s="5">
        <v>66</v>
      </c>
      <c r="K13" s="5"/>
      <c r="L13" s="5">
        <v>39</v>
      </c>
      <c r="M13" s="5">
        <f t="shared" si="0"/>
        <v>2790</v>
      </c>
      <c r="N13" s="5">
        <v>28</v>
      </c>
      <c r="O13" s="5">
        <f t="shared" si="1"/>
        <v>6129</v>
      </c>
      <c r="P13" s="5">
        <f t="shared" si="2"/>
        <v>64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21</v>
      </c>
      <c r="C15" s="5">
        <f aca="true" t="shared" si="3" ref="C15:P15">SUM(C8:C13)</f>
        <v>25228</v>
      </c>
      <c r="D15" s="5">
        <f t="shared" si="3"/>
        <v>16098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11</v>
      </c>
      <c r="I15" s="5">
        <f t="shared" si="3"/>
        <v>6429</v>
      </c>
      <c r="J15" s="5">
        <f t="shared" si="3"/>
        <v>145</v>
      </c>
      <c r="K15" s="5">
        <f t="shared" si="3"/>
        <v>856</v>
      </c>
      <c r="L15" s="5">
        <f t="shared" si="3"/>
        <v>97</v>
      </c>
      <c r="M15" s="5">
        <f t="shared" si="3"/>
        <v>7538</v>
      </c>
      <c r="N15" s="5">
        <f t="shared" si="3"/>
        <v>261</v>
      </c>
      <c r="O15" s="5">
        <f t="shared" si="3"/>
        <v>23897</v>
      </c>
      <c r="P15" s="5">
        <f t="shared" si="3"/>
        <v>1331</v>
      </c>
    </row>
    <row r="17" spans="1:16" ht="10.5">
      <c r="A17" s="6">
        <v>62</v>
      </c>
      <c r="B17" s="7" t="s">
        <v>6</v>
      </c>
      <c r="C17" s="5"/>
      <c r="D17" s="5">
        <v>4</v>
      </c>
      <c r="E17" s="5"/>
      <c r="F17" s="5"/>
      <c r="G17" s="5"/>
      <c r="H17" s="5"/>
      <c r="I17" s="5"/>
      <c r="J17" s="5"/>
      <c r="K17" s="5"/>
      <c r="L17" s="5"/>
      <c r="M17" s="5">
        <f aca="true" t="shared" si="4" ref="M17:M22">SUM(E17:L17)</f>
        <v>0</v>
      </c>
      <c r="N17" s="5"/>
      <c r="O17" s="5">
        <f aca="true" t="shared" si="5" ref="O17:O22">+D17+M17+N17</f>
        <v>4</v>
      </c>
      <c r="P17" s="5">
        <f aca="true" t="shared" si="6" ref="P17:P22">+C17-O17</f>
        <v>-4</v>
      </c>
    </row>
    <row r="18" spans="1:16" ht="10.5">
      <c r="A18" s="6">
        <v>63</v>
      </c>
      <c r="B18" s="7" t="s">
        <v>40</v>
      </c>
      <c r="C18" s="5">
        <v>14</v>
      </c>
      <c r="D18" s="5">
        <v>18</v>
      </c>
      <c r="E18" s="5"/>
      <c r="F18" s="5"/>
      <c r="G18" s="5"/>
      <c r="H18" s="5"/>
      <c r="I18" s="5"/>
      <c r="J18" s="5">
        <v>12</v>
      </c>
      <c r="K18" s="5">
        <v>2</v>
      </c>
      <c r="L18" s="5"/>
      <c r="M18" s="5">
        <f t="shared" si="4"/>
        <v>14</v>
      </c>
      <c r="N18" s="5"/>
      <c r="O18" s="5">
        <f t="shared" si="5"/>
        <v>32</v>
      </c>
      <c r="P18" s="5">
        <f t="shared" si="6"/>
        <v>-18</v>
      </c>
    </row>
    <row r="19" spans="1:16" ht="10.5">
      <c r="A19" s="6">
        <v>65</v>
      </c>
      <c r="B19" s="7" t="s">
        <v>7</v>
      </c>
      <c r="C19" s="5">
        <v>23</v>
      </c>
      <c r="D19" s="5">
        <v>14</v>
      </c>
      <c r="E19" s="5"/>
      <c r="F19" s="5"/>
      <c r="G19" s="5"/>
      <c r="H19" s="5"/>
      <c r="I19" s="5">
        <v>61</v>
      </c>
      <c r="J19" s="5">
        <v>4</v>
      </c>
      <c r="K19" s="5">
        <v>4</v>
      </c>
      <c r="L19" s="5"/>
      <c r="M19" s="5">
        <f t="shared" si="4"/>
        <v>69</v>
      </c>
      <c r="N19" s="5"/>
      <c r="O19" s="5">
        <f t="shared" si="5"/>
        <v>83</v>
      </c>
      <c r="P19" s="5">
        <f t="shared" si="6"/>
        <v>-60</v>
      </c>
    </row>
    <row r="20" spans="1:16" ht="10.5">
      <c r="A20" s="6">
        <v>68</v>
      </c>
      <c r="B20" s="7" t="s">
        <v>8</v>
      </c>
      <c r="C20" s="5">
        <v>3</v>
      </c>
      <c r="D20" s="5">
        <v>1</v>
      </c>
      <c r="E20" s="5"/>
      <c r="F20" s="5"/>
      <c r="G20" s="5"/>
      <c r="H20" s="5"/>
      <c r="I20" s="5"/>
      <c r="J20" s="5">
        <v>1</v>
      </c>
      <c r="K20" s="5"/>
      <c r="L20" s="5"/>
      <c r="M20" s="5">
        <f t="shared" si="4"/>
        <v>1</v>
      </c>
      <c r="N20" s="5"/>
      <c r="O20" s="5">
        <f t="shared" si="5"/>
        <v>2</v>
      </c>
      <c r="P20" s="5">
        <f t="shared" si="6"/>
        <v>1</v>
      </c>
    </row>
    <row r="21" spans="1:16" ht="10.5">
      <c r="A21" s="6">
        <v>76</v>
      </c>
      <c r="B21" s="7" t="s">
        <v>39</v>
      </c>
      <c r="C21" s="5">
        <v>35</v>
      </c>
      <c r="D21" s="5">
        <v>15</v>
      </c>
      <c r="E21" s="5"/>
      <c r="F21" s="5"/>
      <c r="G21" s="5"/>
      <c r="H21" s="5"/>
      <c r="I21" s="5">
        <v>8</v>
      </c>
      <c r="J21" s="5">
        <v>14</v>
      </c>
      <c r="K21" s="5">
        <v>5</v>
      </c>
      <c r="L21" s="5"/>
      <c r="M21" s="5">
        <f t="shared" si="4"/>
        <v>27</v>
      </c>
      <c r="N21" s="5">
        <v>1</v>
      </c>
      <c r="O21" s="5">
        <f t="shared" si="5"/>
        <v>43</v>
      </c>
      <c r="P21" s="5">
        <f t="shared" si="6"/>
        <v>-8</v>
      </c>
    </row>
    <row r="22" spans="1:16" ht="10.5">
      <c r="A22" s="6">
        <v>94</v>
      </c>
      <c r="B22" s="7" t="s">
        <v>9</v>
      </c>
      <c r="C22" s="5"/>
      <c r="D22" s="5">
        <v>2</v>
      </c>
      <c r="E22" s="5"/>
      <c r="F22" s="5"/>
      <c r="G22" s="5"/>
      <c r="H22" s="5"/>
      <c r="I22" s="5"/>
      <c r="J22" s="5"/>
      <c r="K22" s="5"/>
      <c r="L22" s="5">
        <v>1</v>
      </c>
      <c r="M22" s="5">
        <f t="shared" si="4"/>
        <v>1</v>
      </c>
      <c r="N22" s="5"/>
      <c r="O22" s="5">
        <f t="shared" si="5"/>
        <v>3</v>
      </c>
      <c r="P22" s="5">
        <f t="shared" si="6"/>
        <v>-3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22</v>
      </c>
      <c r="C24" s="5">
        <f>SUM(C17:C22)</f>
        <v>75</v>
      </c>
      <c r="D24" s="5">
        <f aca="true" t="shared" si="7" ref="D24:N24">SUM(D17:D22)</f>
        <v>54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69</v>
      </c>
      <c r="J24" s="5">
        <f t="shared" si="7"/>
        <v>31</v>
      </c>
      <c r="K24" s="5">
        <f t="shared" si="7"/>
        <v>11</v>
      </c>
      <c r="L24" s="5">
        <f t="shared" si="7"/>
        <v>1</v>
      </c>
      <c r="M24" s="5">
        <f t="shared" si="7"/>
        <v>112</v>
      </c>
      <c r="N24" s="5">
        <f t="shared" si="7"/>
        <v>1</v>
      </c>
      <c r="O24" s="5">
        <f>SUM(O17:O22)</f>
        <v>167</v>
      </c>
      <c r="P24" s="5">
        <f>SUM(P17:P22)</f>
        <v>-92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23</v>
      </c>
      <c r="C26" s="10">
        <f>+C15+C24</f>
        <v>25303</v>
      </c>
      <c r="D26" s="10">
        <f aca="true" t="shared" si="8" ref="D26:N26">+D15+D24</f>
        <v>16152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11</v>
      </c>
      <c r="I26" s="10">
        <f t="shared" si="8"/>
        <v>6498</v>
      </c>
      <c r="J26" s="10">
        <f t="shared" si="8"/>
        <v>176</v>
      </c>
      <c r="K26" s="10">
        <f t="shared" si="8"/>
        <v>867</v>
      </c>
      <c r="L26" s="10">
        <f t="shared" si="8"/>
        <v>98</v>
      </c>
      <c r="M26" s="10">
        <f t="shared" si="8"/>
        <v>7650</v>
      </c>
      <c r="N26" s="10">
        <f t="shared" si="8"/>
        <v>262</v>
      </c>
      <c r="O26" s="10">
        <f>+O15+O24</f>
        <v>24064</v>
      </c>
      <c r="P26" s="10">
        <f>+P15+P24</f>
        <v>1239</v>
      </c>
    </row>
    <row r="27" spans="1:16" s="11" customFormat="1" ht="10.5">
      <c r="A27" s="11" t="str">
        <f>+octubre!A27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24</v>
      </c>
    </row>
    <row r="29" s="11" customFormat="1" ht="10.5">
      <c r="A29" s="11" t="s">
        <v>25</v>
      </c>
    </row>
    <row r="30" spans="1:2" s="11" customFormat="1" ht="10.5">
      <c r="A30" s="3" t="s">
        <v>26</v>
      </c>
      <c r="B30" s="3"/>
    </row>
    <row r="31" ht="10.5">
      <c r="A31" s="3" t="s">
        <v>27</v>
      </c>
    </row>
    <row r="32" ht="10.5">
      <c r="A32" s="3" t="s">
        <v>28</v>
      </c>
    </row>
    <row r="33" ht="10.5">
      <c r="A33" s="3" t="s">
        <v>29</v>
      </c>
    </row>
    <row r="34" ht="10.5">
      <c r="A34" s="3" t="s">
        <v>30</v>
      </c>
    </row>
    <row r="35" ht="10.5">
      <c r="A35" s="3" t="s">
        <v>31</v>
      </c>
    </row>
    <row r="36" ht="10.5">
      <c r="A36" s="3" t="s">
        <v>32</v>
      </c>
    </row>
    <row r="37" ht="10.5">
      <c r="A37" s="3" t="s">
        <v>33</v>
      </c>
    </row>
    <row r="38" ht="10.5">
      <c r="A38" s="3" t="s">
        <v>34</v>
      </c>
    </row>
    <row r="39" ht="10.5">
      <c r="A39" s="3" t="s">
        <v>35</v>
      </c>
    </row>
    <row r="40" ht="10.5">
      <c r="A40" s="3" t="s">
        <v>36</v>
      </c>
    </row>
    <row r="41" ht="10.5">
      <c r="A41" s="3" t="s">
        <v>54</v>
      </c>
    </row>
    <row r="42" ht="10.5">
      <c r="A42" s="3" t="s">
        <v>55</v>
      </c>
    </row>
    <row r="43" ht="10.5">
      <c r="A43" s="3" t="s">
        <v>81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78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12</v>
      </c>
      <c r="F5" s="33"/>
      <c r="G5" s="33"/>
      <c r="H5" s="33"/>
      <c r="I5" s="33"/>
      <c r="J5" s="33"/>
      <c r="K5" s="33"/>
      <c r="L5" s="33"/>
      <c r="M5" s="29" t="s">
        <v>12</v>
      </c>
      <c r="N5" s="29" t="s">
        <v>38</v>
      </c>
      <c r="O5" s="29" t="s">
        <v>52</v>
      </c>
      <c r="P5" s="29" t="s">
        <v>53</v>
      </c>
    </row>
    <row r="6" spans="1:16" ht="10.5" customHeight="1">
      <c r="A6" s="30" t="s">
        <v>0</v>
      </c>
      <c r="B6" s="30" t="s">
        <v>10</v>
      </c>
      <c r="C6" s="30" t="s">
        <v>11</v>
      </c>
      <c r="D6" s="30" t="s">
        <v>37</v>
      </c>
      <c r="E6" s="30" t="s">
        <v>13</v>
      </c>
      <c r="F6" s="30" t="s">
        <v>14</v>
      </c>
      <c r="G6" s="30" t="s">
        <v>15</v>
      </c>
      <c r="H6" s="30" t="s">
        <v>16</v>
      </c>
      <c r="I6" s="30" t="s">
        <v>18</v>
      </c>
      <c r="J6" s="30" t="s">
        <v>17</v>
      </c>
      <c r="K6" s="30" t="s">
        <v>19</v>
      </c>
      <c r="L6" s="30" t="s">
        <v>20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6722</v>
      </c>
      <c r="D8" s="5">
        <v>2582</v>
      </c>
      <c r="E8" s="5"/>
      <c r="F8" s="5"/>
      <c r="G8" s="5"/>
      <c r="H8" s="5"/>
      <c r="I8" s="5">
        <v>1109</v>
      </c>
      <c r="J8" s="5">
        <v>64</v>
      </c>
      <c r="K8" s="5"/>
      <c r="L8" s="5">
        <v>10</v>
      </c>
      <c r="M8" s="5">
        <f aca="true" t="shared" si="0" ref="M8:M13">SUM(E8:L8)</f>
        <v>1183</v>
      </c>
      <c r="N8" s="5">
        <v>181</v>
      </c>
      <c r="O8" s="5">
        <f aca="true" t="shared" si="1" ref="O8:O13">+D8+M8+N8</f>
        <v>3946</v>
      </c>
      <c r="P8" s="5">
        <f aca="true" t="shared" si="2" ref="P8:P13">+C8-O8</f>
        <v>2776</v>
      </c>
    </row>
    <row r="9" spans="1:16" ht="10.5">
      <c r="A9" s="4">
        <v>78</v>
      </c>
      <c r="B9" s="3" t="s">
        <v>41</v>
      </c>
      <c r="C9" s="5">
        <v>6186</v>
      </c>
      <c r="D9" s="5">
        <v>4060</v>
      </c>
      <c r="E9" s="5"/>
      <c r="F9" s="5"/>
      <c r="G9" s="5"/>
      <c r="H9" s="5">
        <v>6</v>
      </c>
      <c r="I9" s="5">
        <v>1701</v>
      </c>
      <c r="J9" s="5">
        <v>25</v>
      </c>
      <c r="K9" s="5"/>
      <c r="L9" s="5">
        <v>7</v>
      </c>
      <c r="M9" s="5">
        <f t="shared" si="0"/>
        <v>1739</v>
      </c>
      <c r="N9" s="5"/>
      <c r="O9" s="5">
        <f t="shared" si="1"/>
        <v>5799</v>
      </c>
      <c r="P9" s="5">
        <f t="shared" si="2"/>
        <v>387</v>
      </c>
    </row>
    <row r="10" spans="1:16" ht="10.5">
      <c r="A10" s="4">
        <v>80</v>
      </c>
      <c r="B10" s="3" t="s">
        <v>2</v>
      </c>
      <c r="C10" s="5">
        <v>667</v>
      </c>
      <c r="D10" s="5">
        <v>451</v>
      </c>
      <c r="E10" s="5"/>
      <c r="F10" s="5"/>
      <c r="G10" s="5"/>
      <c r="H10" s="5"/>
      <c r="I10" s="5">
        <v>212</v>
      </c>
      <c r="J10" s="5"/>
      <c r="K10" s="5">
        <v>214</v>
      </c>
      <c r="L10" s="5">
        <v>9</v>
      </c>
      <c r="M10" s="5">
        <f t="shared" si="0"/>
        <v>435</v>
      </c>
      <c r="N10" s="5">
        <v>7</v>
      </c>
      <c r="O10" s="5">
        <f t="shared" si="1"/>
        <v>893</v>
      </c>
      <c r="P10" s="5">
        <f t="shared" si="2"/>
        <v>-226</v>
      </c>
    </row>
    <row r="11" spans="1:16" ht="10.5">
      <c r="A11" s="6">
        <v>81</v>
      </c>
      <c r="B11" s="7" t="s">
        <v>82</v>
      </c>
      <c r="C11" s="5">
        <v>3458</v>
      </c>
      <c r="D11" s="5">
        <v>4804</v>
      </c>
      <c r="E11" s="5"/>
      <c r="F11" s="5"/>
      <c r="G11" s="5"/>
      <c r="H11" s="5">
        <v>1</v>
      </c>
      <c r="I11" s="5">
        <v>1</v>
      </c>
      <c r="J11" s="5">
        <v>7</v>
      </c>
      <c r="K11" s="5"/>
      <c r="L11" s="5">
        <v>7</v>
      </c>
      <c r="M11" s="5">
        <f t="shared" si="0"/>
        <v>16</v>
      </c>
      <c r="N11" s="5">
        <v>396</v>
      </c>
      <c r="O11" s="5">
        <f t="shared" si="1"/>
        <v>5216</v>
      </c>
      <c r="P11" s="5">
        <f t="shared" si="2"/>
        <v>-1758</v>
      </c>
    </row>
    <row r="12" spans="1:16" ht="10.5">
      <c r="A12" s="4">
        <v>99</v>
      </c>
      <c r="B12" s="3" t="s">
        <v>4</v>
      </c>
      <c r="C12" s="5">
        <v>4313</v>
      </c>
      <c r="D12" s="5">
        <v>3045</v>
      </c>
      <c r="E12" s="5"/>
      <c r="F12" s="5"/>
      <c r="G12" s="5"/>
      <c r="H12" s="5"/>
      <c r="I12" s="5">
        <v>1077</v>
      </c>
      <c r="J12" s="5"/>
      <c r="K12" s="5">
        <v>1731</v>
      </c>
      <c r="L12" s="5">
        <v>64</v>
      </c>
      <c r="M12" s="5">
        <f t="shared" si="0"/>
        <v>2872</v>
      </c>
      <c r="N12" s="5">
        <v>35</v>
      </c>
      <c r="O12" s="5">
        <f t="shared" si="1"/>
        <v>5952</v>
      </c>
      <c r="P12" s="5">
        <f t="shared" si="2"/>
        <v>-1639</v>
      </c>
    </row>
    <row r="13" spans="1:16" ht="10.5">
      <c r="A13" s="4">
        <v>107</v>
      </c>
      <c r="B13" s="3" t="s">
        <v>5</v>
      </c>
      <c r="C13" s="5">
        <v>7148</v>
      </c>
      <c r="D13" s="5">
        <v>3765</v>
      </c>
      <c r="E13" s="5"/>
      <c r="F13" s="5"/>
      <c r="G13" s="5"/>
      <c r="H13" s="5">
        <v>4</v>
      </c>
      <c r="I13" s="5">
        <v>943</v>
      </c>
      <c r="J13" s="5">
        <v>76</v>
      </c>
      <c r="K13" s="5"/>
      <c r="L13" s="5">
        <v>29</v>
      </c>
      <c r="M13" s="5">
        <f t="shared" si="0"/>
        <v>1052</v>
      </c>
      <c r="N13" s="5">
        <v>26</v>
      </c>
      <c r="O13" s="5">
        <f t="shared" si="1"/>
        <v>4843</v>
      </c>
      <c r="P13" s="5">
        <f t="shared" si="2"/>
        <v>2305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21</v>
      </c>
      <c r="C15" s="5">
        <f aca="true" t="shared" si="3" ref="C15:P15">SUM(C8:C13)</f>
        <v>28494</v>
      </c>
      <c r="D15" s="5">
        <f t="shared" si="3"/>
        <v>18707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11</v>
      </c>
      <c r="I15" s="5">
        <f t="shared" si="3"/>
        <v>5043</v>
      </c>
      <c r="J15" s="5">
        <f t="shared" si="3"/>
        <v>172</v>
      </c>
      <c r="K15" s="5">
        <f t="shared" si="3"/>
        <v>1945</v>
      </c>
      <c r="L15" s="5">
        <f t="shared" si="3"/>
        <v>126</v>
      </c>
      <c r="M15" s="5">
        <f t="shared" si="3"/>
        <v>7297</v>
      </c>
      <c r="N15" s="5">
        <f t="shared" si="3"/>
        <v>645</v>
      </c>
      <c r="O15" s="5">
        <f t="shared" si="3"/>
        <v>26649</v>
      </c>
      <c r="P15" s="5">
        <f t="shared" si="3"/>
        <v>1845</v>
      </c>
    </row>
    <row r="17" spans="1:16" ht="10.5">
      <c r="A17" s="6">
        <v>62</v>
      </c>
      <c r="B17" s="7" t="s">
        <v>6</v>
      </c>
      <c r="C17" s="5"/>
      <c r="D17" s="5">
        <v>2</v>
      </c>
      <c r="E17" s="5"/>
      <c r="F17" s="5"/>
      <c r="G17" s="5"/>
      <c r="H17" s="5"/>
      <c r="I17" s="5"/>
      <c r="J17" s="5"/>
      <c r="K17" s="5"/>
      <c r="L17" s="5"/>
      <c r="M17" s="5">
        <f aca="true" t="shared" si="4" ref="M17:M22">SUM(E17:L17)</f>
        <v>0</v>
      </c>
      <c r="N17" s="5"/>
      <c r="O17" s="5">
        <f aca="true" t="shared" si="5" ref="O17:O22">+D17+M17+N17</f>
        <v>2</v>
      </c>
      <c r="P17" s="5">
        <f aca="true" t="shared" si="6" ref="P17:P22">+C17-O17</f>
        <v>-2</v>
      </c>
    </row>
    <row r="18" spans="1:16" ht="10.5">
      <c r="A18" s="6">
        <v>63</v>
      </c>
      <c r="B18" s="7" t="s">
        <v>40</v>
      </c>
      <c r="C18" s="5">
        <v>17</v>
      </c>
      <c r="D18" s="5">
        <v>12</v>
      </c>
      <c r="E18" s="5"/>
      <c r="F18" s="5"/>
      <c r="G18" s="5"/>
      <c r="H18" s="5"/>
      <c r="I18" s="5">
        <v>10</v>
      </c>
      <c r="J18" s="5">
        <v>7</v>
      </c>
      <c r="K18" s="5">
        <v>4</v>
      </c>
      <c r="L18" s="5"/>
      <c r="M18" s="5">
        <f t="shared" si="4"/>
        <v>21</v>
      </c>
      <c r="N18" s="5"/>
      <c r="O18" s="5">
        <f t="shared" si="5"/>
        <v>33</v>
      </c>
      <c r="P18" s="5">
        <f t="shared" si="6"/>
        <v>-16</v>
      </c>
    </row>
    <row r="19" spans="1:16" ht="10.5">
      <c r="A19" s="6">
        <v>65</v>
      </c>
      <c r="B19" s="7" t="s">
        <v>7</v>
      </c>
      <c r="C19" s="5">
        <v>23</v>
      </c>
      <c r="D19" s="5">
        <v>16</v>
      </c>
      <c r="E19" s="5"/>
      <c r="F19" s="5"/>
      <c r="G19" s="5"/>
      <c r="H19" s="5"/>
      <c r="I19" s="5"/>
      <c r="J19" s="5">
        <v>6</v>
      </c>
      <c r="K19" s="5">
        <v>8</v>
      </c>
      <c r="L19" s="5"/>
      <c r="M19" s="5">
        <f t="shared" si="4"/>
        <v>14</v>
      </c>
      <c r="N19" s="5"/>
      <c r="O19" s="5">
        <f t="shared" si="5"/>
        <v>30</v>
      </c>
      <c r="P19" s="5">
        <f t="shared" si="6"/>
        <v>-7</v>
      </c>
    </row>
    <row r="20" spans="1:16" ht="10.5">
      <c r="A20" s="6">
        <v>68</v>
      </c>
      <c r="B20" s="7" t="s">
        <v>8</v>
      </c>
      <c r="C20" s="5">
        <v>8</v>
      </c>
      <c r="D20" s="5">
        <v>9</v>
      </c>
      <c r="E20" s="5"/>
      <c r="F20" s="5"/>
      <c r="G20" s="5"/>
      <c r="H20" s="5"/>
      <c r="I20" s="5"/>
      <c r="J20" s="5">
        <v>2</v>
      </c>
      <c r="K20" s="5"/>
      <c r="L20" s="5"/>
      <c r="M20" s="5">
        <f t="shared" si="4"/>
        <v>2</v>
      </c>
      <c r="N20" s="5"/>
      <c r="O20" s="5">
        <f t="shared" si="5"/>
        <v>11</v>
      </c>
      <c r="P20" s="5">
        <f t="shared" si="6"/>
        <v>-3</v>
      </c>
    </row>
    <row r="21" spans="1:16" ht="10.5">
      <c r="A21" s="6">
        <v>76</v>
      </c>
      <c r="B21" s="7" t="s">
        <v>39</v>
      </c>
      <c r="C21" s="5">
        <v>91</v>
      </c>
      <c r="D21" s="5">
        <v>23</v>
      </c>
      <c r="E21" s="5"/>
      <c r="F21" s="5"/>
      <c r="G21" s="5"/>
      <c r="H21" s="5"/>
      <c r="I21" s="5">
        <v>8</v>
      </c>
      <c r="J21" s="5">
        <v>19</v>
      </c>
      <c r="K21" s="5">
        <v>3</v>
      </c>
      <c r="L21" s="5"/>
      <c r="M21" s="5">
        <f t="shared" si="4"/>
        <v>30</v>
      </c>
      <c r="N21" s="5">
        <v>1</v>
      </c>
      <c r="O21" s="5">
        <f t="shared" si="5"/>
        <v>54</v>
      </c>
      <c r="P21" s="5">
        <f t="shared" si="6"/>
        <v>37</v>
      </c>
    </row>
    <row r="22" spans="1:16" ht="10.5">
      <c r="A22" s="6">
        <v>94</v>
      </c>
      <c r="B22" s="7" t="s">
        <v>9</v>
      </c>
      <c r="C22" s="5">
        <v>3</v>
      </c>
      <c r="D22" s="5"/>
      <c r="E22" s="5"/>
      <c r="F22" s="5"/>
      <c r="G22" s="5"/>
      <c r="H22" s="5"/>
      <c r="I22" s="5"/>
      <c r="J22" s="5"/>
      <c r="K22" s="5"/>
      <c r="L22" s="5">
        <v>3</v>
      </c>
      <c r="M22" s="5">
        <f t="shared" si="4"/>
        <v>3</v>
      </c>
      <c r="N22" s="5"/>
      <c r="O22" s="5">
        <f t="shared" si="5"/>
        <v>3</v>
      </c>
      <c r="P22" s="5">
        <f t="shared" si="6"/>
        <v>0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22</v>
      </c>
      <c r="C24" s="5">
        <f>SUM(C17:C22)</f>
        <v>142</v>
      </c>
      <c r="D24" s="5">
        <f aca="true" t="shared" si="7" ref="D24:N24">SUM(D17:D22)</f>
        <v>62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18</v>
      </c>
      <c r="J24" s="5">
        <f t="shared" si="7"/>
        <v>34</v>
      </c>
      <c r="K24" s="5">
        <f t="shared" si="7"/>
        <v>15</v>
      </c>
      <c r="L24" s="5">
        <f t="shared" si="7"/>
        <v>3</v>
      </c>
      <c r="M24" s="5">
        <f t="shared" si="7"/>
        <v>70</v>
      </c>
      <c r="N24" s="5">
        <f t="shared" si="7"/>
        <v>1</v>
      </c>
      <c r="O24" s="5">
        <f>SUM(O17:O22)</f>
        <v>133</v>
      </c>
      <c r="P24" s="5">
        <f>SUM(P17:P22)</f>
        <v>9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23</v>
      </c>
      <c r="C26" s="10">
        <f>+C15+C24</f>
        <v>28636</v>
      </c>
      <c r="D26" s="10">
        <f aca="true" t="shared" si="8" ref="D26:N26">+D15+D24</f>
        <v>18769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11</v>
      </c>
      <c r="I26" s="10">
        <f t="shared" si="8"/>
        <v>5061</v>
      </c>
      <c r="J26" s="10">
        <f t="shared" si="8"/>
        <v>206</v>
      </c>
      <c r="K26" s="10">
        <f t="shared" si="8"/>
        <v>1960</v>
      </c>
      <c r="L26" s="10">
        <f t="shared" si="8"/>
        <v>129</v>
      </c>
      <c r="M26" s="10">
        <f t="shared" si="8"/>
        <v>7367</v>
      </c>
      <c r="N26" s="10">
        <f t="shared" si="8"/>
        <v>646</v>
      </c>
      <c r="O26" s="10">
        <f>+O15+O24</f>
        <v>26782</v>
      </c>
      <c r="P26" s="10">
        <f>+P15+P24</f>
        <v>1854</v>
      </c>
    </row>
    <row r="27" spans="1:16" s="11" customFormat="1" ht="10.5">
      <c r="A27" s="11" t="str">
        <f>+noviembre!A27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24</v>
      </c>
    </row>
    <row r="29" s="11" customFormat="1" ht="10.5">
      <c r="A29" s="11" t="s">
        <v>25</v>
      </c>
    </row>
    <row r="30" spans="1:2" s="11" customFormat="1" ht="10.5">
      <c r="A30" s="3" t="s">
        <v>26</v>
      </c>
      <c r="B30" s="3"/>
    </row>
    <row r="31" ht="10.5">
      <c r="A31" s="3" t="s">
        <v>27</v>
      </c>
    </row>
    <row r="32" ht="10.5">
      <c r="A32" s="3" t="s">
        <v>28</v>
      </c>
    </row>
    <row r="33" ht="10.5">
      <c r="A33" s="3" t="s">
        <v>29</v>
      </c>
    </row>
    <row r="34" ht="10.5">
      <c r="A34" s="3" t="s">
        <v>30</v>
      </c>
    </row>
    <row r="35" ht="10.5">
      <c r="A35" s="3" t="s">
        <v>31</v>
      </c>
    </row>
    <row r="36" ht="10.5">
      <c r="A36" s="3" t="s">
        <v>32</v>
      </c>
    </row>
    <row r="37" ht="10.5">
      <c r="A37" s="3" t="s">
        <v>33</v>
      </c>
    </row>
    <row r="38" ht="10.5">
      <c r="A38" s="3" t="s">
        <v>34</v>
      </c>
    </row>
    <row r="39" ht="10.5">
      <c r="A39" s="3" t="s">
        <v>35</v>
      </c>
    </row>
    <row r="40" ht="10.5">
      <c r="A40" s="3" t="s">
        <v>36</v>
      </c>
    </row>
    <row r="41" ht="10.5">
      <c r="A41" s="3" t="s">
        <v>54</v>
      </c>
    </row>
    <row r="42" ht="10.5">
      <c r="A42" s="3" t="s">
        <v>55</v>
      </c>
    </row>
    <row r="43" ht="10.5">
      <c r="A43" s="3" t="s">
        <v>81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79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12</v>
      </c>
      <c r="F5" s="33"/>
      <c r="G5" s="33"/>
      <c r="H5" s="33"/>
      <c r="I5" s="33"/>
      <c r="J5" s="33"/>
      <c r="K5" s="33"/>
      <c r="L5" s="33"/>
      <c r="M5" s="29" t="s">
        <v>12</v>
      </c>
      <c r="N5" s="29" t="s">
        <v>38</v>
      </c>
      <c r="O5" s="29" t="s">
        <v>52</v>
      </c>
      <c r="P5" s="29" t="s">
        <v>53</v>
      </c>
    </row>
    <row r="6" spans="1:16" ht="10.5" customHeight="1">
      <c r="A6" s="30" t="s">
        <v>0</v>
      </c>
      <c r="B6" s="30" t="s">
        <v>10</v>
      </c>
      <c r="C6" s="30" t="s">
        <v>11</v>
      </c>
      <c r="D6" s="30" t="s">
        <v>37</v>
      </c>
      <c r="E6" s="30" t="s">
        <v>13</v>
      </c>
      <c r="F6" s="30" t="s">
        <v>14</v>
      </c>
      <c r="G6" s="30" t="s">
        <v>15</v>
      </c>
      <c r="H6" s="30" t="s">
        <v>16</v>
      </c>
      <c r="I6" s="30" t="s">
        <v>18</v>
      </c>
      <c r="J6" s="30" t="s">
        <v>17</v>
      </c>
      <c r="K6" s="30" t="s">
        <v>19</v>
      </c>
      <c r="L6" s="30" t="s">
        <v>20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6164</v>
      </c>
      <c r="D8" s="5">
        <v>2656</v>
      </c>
      <c r="E8" s="5"/>
      <c r="F8" s="5"/>
      <c r="G8" s="5"/>
      <c r="H8" s="5">
        <v>5</v>
      </c>
      <c r="I8" s="5">
        <v>1188</v>
      </c>
      <c r="J8" s="5">
        <v>39</v>
      </c>
      <c r="K8" s="5"/>
      <c r="L8" s="5">
        <v>6</v>
      </c>
      <c r="M8" s="5">
        <f aca="true" t="shared" si="0" ref="M8:M13">SUM(E8:L8)</f>
        <v>1238</v>
      </c>
      <c r="N8" s="5">
        <v>171</v>
      </c>
      <c r="O8" s="5">
        <f aca="true" t="shared" si="1" ref="O8:O13">+D8+M8+N8</f>
        <v>4065</v>
      </c>
      <c r="P8" s="5">
        <f aca="true" t="shared" si="2" ref="P8:P13">+C8-O8</f>
        <v>2099</v>
      </c>
    </row>
    <row r="9" spans="1:16" ht="10.5">
      <c r="A9" s="4">
        <v>78</v>
      </c>
      <c r="B9" s="3" t="s">
        <v>41</v>
      </c>
      <c r="C9" s="5">
        <v>6313</v>
      </c>
      <c r="D9" s="5">
        <v>3975</v>
      </c>
      <c r="E9" s="5"/>
      <c r="F9" s="5"/>
      <c r="G9" s="5"/>
      <c r="H9" s="5">
        <v>7</v>
      </c>
      <c r="I9" s="5">
        <v>1548</v>
      </c>
      <c r="J9" s="5">
        <v>23</v>
      </c>
      <c r="K9" s="5"/>
      <c r="L9" s="5">
        <v>7</v>
      </c>
      <c r="M9" s="5">
        <f t="shared" si="0"/>
        <v>1585</v>
      </c>
      <c r="N9" s="5">
        <v>21</v>
      </c>
      <c r="O9" s="5">
        <f t="shared" si="1"/>
        <v>5581</v>
      </c>
      <c r="P9" s="5">
        <f t="shared" si="2"/>
        <v>732</v>
      </c>
    </row>
    <row r="10" spans="1:16" ht="10.5">
      <c r="A10" s="4">
        <v>80</v>
      </c>
      <c r="B10" s="3" t="s">
        <v>2</v>
      </c>
      <c r="C10" s="5">
        <v>686</v>
      </c>
      <c r="D10" s="5">
        <v>486</v>
      </c>
      <c r="E10" s="5"/>
      <c r="F10" s="5"/>
      <c r="G10" s="5"/>
      <c r="H10" s="5"/>
      <c r="I10" s="5">
        <v>9</v>
      </c>
      <c r="J10" s="5"/>
      <c r="K10" s="5">
        <v>81</v>
      </c>
      <c r="L10" s="5">
        <v>6</v>
      </c>
      <c r="M10" s="5">
        <f t="shared" si="0"/>
        <v>96</v>
      </c>
      <c r="N10" s="5">
        <v>5</v>
      </c>
      <c r="O10" s="5">
        <f t="shared" si="1"/>
        <v>587</v>
      </c>
      <c r="P10" s="5">
        <f t="shared" si="2"/>
        <v>99</v>
      </c>
    </row>
    <row r="11" spans="1:16" ht="10.5">
      <c r="A11" s="6">
        <v>81</v>
      </c>
      <c r="B11" s="7" t="s">
        <v>82</v>
      </c>
      <c r="C11" s="5">
        <v>3737</v>
      </c>
      <c r="D11" s="5">
        <v>4989</v>
      </c>
      <c r="E11" s="5"/>
      <c r="F11" s="5"/>
      <c r="G11" s="5"/>
      <c r="H11" s="5"/>
      <c r="I11" s="5">
        <v>24</v>
      </c>
      <c r="J11" s="5">
        <v>10</v>
      </c>
      <c r="K11" s="5"/>
      <c r="L11" s="5">
        <v>3</v>
      </c>
      <c r="M11" s="5">
        <f t="shared" si="0"/>
        <v>37</v>
      </c>
      <c r="N11" s="5">
        <v>432</v>
      </c>
      <c r="O11" s="5">
        <f t="shared" si="1"/>
        <v>5458</v>
      </c>
      <c r="P11" s="5">
        <f t="shared" si="2"/>
        <v>-1721</v>
      </c>
    </row>
    <row r="12" spans="1:16" ht="10.5">
      <c r="A12" s="4">
        <v>99</v>
      </c>
      <c r="B12" s="3" t="s">
        <v>4</v>
      </c>
      <c r="C12" s="5">
        <v>4282</v>
      </c>
      <c r="D12" s="5">
        <v>3043</v>
      </c>
      <c r="E12" s="5"/>
      <c r="F12" s="5"/>
      <c r="G12" s="5"/>
      <c r="H12" s="5"/>
      <c r="I12" s="5">
        <v>28</v>
      </c>
      <c r="J12" s="5"/>
      <c r="K12" s="5">
        <v>1248</v>
      </c>
      <c r="L12" s="5">
        <v>25</v>
      </c>
      <c r="M12" s="5">
        <f t="shared" si="0"/>
        <v>1301</v>
      </c>
      <c r="N12" s="5">
        <v>31</v>
      </c>
      <c r="O12" s="5">
        <f t="shared" si="1"/>
        <v>4375</v>
      </c>
      <c r="P12" s="5">
        <f t="shared" si="2"/>
        <v>-93</v>
      </c>
    </row>
    <row r="13" spans="1:16" ht="10.5">
      <c r="A13" s="4">
        <v>107</v>
      </c>
      <c r="B13" s="3" t="s">
        <v>5</v>
      </c>
      <c r="C13" s="5">
        <v>7614</v>
      </c>
      <c r="D13" s="5">
        <v>3805</v>
      </c>
      <c r="E13" s="5"/>
      <c r="F13" s="5"/>
      <c r="G13" s="5"/>
      <c r="H13" s="5">
        <v>7</v>
      </c>
      <c r="I13" s="5">
        <v>1586</v>
      </c>
      <c r="J13" s="5">
        <v>67</v>
      </c>
      <c r="K13" s="5"/>
      <c r="L13" s="5">
        <v>31</v>
      </c>
      <c r="M13" s="5">
        <f t="shared" si="0"/>
        <v>1691</v>
      </c>
      <c r="N13" s="5">
        <v>28</v>
      </c>
      <c r="O13" s="5">
        <f t="shared" si="1"/>
        <v>5524</v>
      </c>
      <c r="P13" s="5">
        <f t="shared" si="2"/>
        <v>2090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21</v>
      </c>
      <c r="C15" s="5">
        <f>SUM(C8:C13)</f>
        <v>28796</v>
      </c>
      <c r="D15" s="5">
        <f aca="true" t="shared" si="3" ref="D15:L15">SUM(D8:D13)</f>
        <v>18954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19</v>
      </c>
      <c r="I15" s="5">
        <f t="shared" si="3"/>
        <v>4383</v>
      </c>
      <c r="J15" s="5">
        <f t="shared" si="3"/>
        <v>139</v>
      </c>
      <c r="K15" s="5">
        <f t="shared" si="3"/>
        <v>1329</v>
      </c>
      <c r="L15" s="5">
        <f t="shared" si="3"/>
        <v>78</v>
      </c>
      <c r="M15" s="5">
        <f>SUM(M8:M13)</f>
        <v>5948</v>
      </c>
      <c r="N15" s="5">
        <f>SUM(N8:N13)</f>
        <v>688</v>
      </c>
      <c r="O15" s="5">
        <f>SUM(O8:O13)</f>
        <v>25590</v>
      </c>
      <c r="P15" s="5">
        <f>SUM(P8:P13)</f>
        <v>3206</v>
      </c>
    </row>
    <row r="17" spans="1:16" ht="10.5">
      <c r="A17" s="6">
        <v>62</v>
      </c>
      <c r="B17" s="7" t="s">
        <v>6</v>
      </c>
      <c r="C17" s="5"/>
      <c r="D17" s="5">
        <v>2</v>
      </c>
      <c r="E17" s="5"/>
      <c r="F17" s="5"/>
      <c r="G17" s="5"/>
      <c r="H17" s="5"/>
      <c r="I17" s="5"/>
      <c r="J17" s="5"/>
      <c r="K17" s="5">
        <v>1</v>
      </c>
      <c r="L17" s="5"/>
      <c r="M17" s="5">
        <f aca="true" t="shared" si="4" ref="M17:M22">SUM(E17:L17)</f>
        <v>1</v>
      </c>
      <c r="N17" s="5"/>
      <c r="O17" s="5">
        <f aca="true" t="shared" si="5" ref="O17:O22">+D17+M17+N17</f>
        <v>3</v>
      </c>
      <c r="P17" s="5">
        <f aca="true" t="shared" si="6" ref="P17:P22">+C17-O17</f>
        <v>-3</v>
      </c>
    </row>
    <row r="18" spans="1:16" ht="10.5">
      <c r="A18" s="6">
        <v>63</v>
      </c>
      <c r="B18" s="7" t="s">
        <v>40</v>
      </c>
      <c r="C18" s="5">
        <v>8</v>
      </c>
      <c r="D18" s="5">
        <v>13</v>
      </c>
      <c r="E18" s="5"/>
      <c r="F18" s="5"/>
      <c r="G18" s="5"/>
      <c r="H18" s="5"/>
      <c r="I18" s="5"/>
      <c r="J18" s="5">
        <v>5</v>
      </c>
      <c r="K18" s="5">
        <v>8</v>
      </c>
      <c r="L18" s="5"/>
      <c r="M18" s="5">
        <f t="shared" si="4"/>
        <v>13</v>
      </c>
      <c r="N18" s="5"/>
      <c r="O18" s="5">
        <f t="shared" si="5"/>
        <v>26</v>
      </c>
      <c r="P18" s="5">
        <f t="shared" si="6"/>
        <v>-18</v>
      </c>
    </row>
    <row r="19" spans="1:16" ht="10.5">
      <c r="A19" s="6">
        <v>65</v>
      </c>
      <c r="B19" s="7" t="s">
        <v>7</v>
      </c>
      <c r="C19" s="5">
        <v>39</v>
      </c>
      <c r="D19" s="5">
        <v>15</v>
      </c>
      <c r="E19" s="5"/>
      <c r="F19" s="5"/>
      <c r="G19" s="5"/>
      <c r="H19" s="5"/>
      <c r="I19" s="5"/>
      <c r="J19" s="5">
        <v>9</v>
      </c>
      <c r="K19" s="5">
        <v>9</v>
      </c>
      <c r="L19" s="5"/>
      <c r="M19" s="5">
        <f t="shared" si="4"/>
        <v>18</v>
      </c>
      <c r="N19" s="5"/>
      <c r="O19" s="5">
        <f t="shared" si="5"/>
        <v>33</v>
      </c>
      <c r="P19" s="5">
        <f t="shared" si="6"/>
        <v>6</v>
      </c>
    </row>
    <row r="20" spans="1:16" ht="10.5">
      <c r="A20" s="6">
        <v>68</v>
      </c>
      <c r="B20" s="7" t="s">
        <v>8</v>
      </c>
      <c r="C20" s="5">
        <v>2</v>
      </c>
      <c r="D20" s="5">
        <v>4</v>
      </c>
      <c r="E20" s="5"/>
      <c r="F20" s="5"/>
      <c r="G20" s="5"/>
      <c r="H20" s="5"/>
      <c r="I20" s="5"/>
      <c r="J20" s="5"/>
      <c r="K20" s="5">
        <v>3</v>
      </c>
      <c r="L20" s="5"/>
      <c r="M20" s="5">
        <f t="shared" si="4"/>
        <v>3</v>
      </c>
      <c r="N20" s="5"/>
      <c r="O20" s="5">
        <f t="shared" si="5"/>
        <v>7</v>
      </c>
      <c r="P20" s="5">
        <f t="shared" si="6"/>
        <v>-5</v>
      </c>
    </row>
    <row r="21" spans="1:16" ht="10.5">
      <c r="A21" s="6">
        <v>76</v>
      </c>
      <c r="B21" s="7" t="s">
        <v>39</v>
      </c>
      <c r="C21" s="5">
        <v>144</v>
      </c>
      <c r="D21" s="5">
        <v>33</v>
      </c>
      <c r="E21" s="5"/>
      <c r="F21" s="5"/>
      <c r="G21" s="5"/>
      <c r="H21" s="5"/>
      <c r="I21" s="5">
        <v>4</v>
      </c>
      <c r="J21" s="5">
        <v>19</v>
      </c>
      <c r="K21" s="5">
        <v>6</v>
      </c>
      <c r="L21" s="5"/>
      <c r="M21" s="5">
        <f t="shared" si="4"/>
        <v>29</v>
      </c>
      <c r="N21" s="5">
        <v>2</v>
      </c>
      <c r="O21" s="5">
        <f t="shared" si="5"/>
        <v>64</v>
      </c>
      <c r="P21" s="5">
        <f t="shared" si="6"/>
        <v>80</v>
      </c>
    </row>
    <row r="22" spans="1:16" ht="10.5">
      <c r="A22" s="6">
        <v>94</v>
      </c>
      <c r="B22" s="7" t="s">
        <v>9</v>
      </c>
      <c r="C22" s="5">
        <v>1</v>
      </c>
      <c r="D22" s="5"/>
      <c r="E22" s="5"/>
      <c r="F22" s="5"/>
      <c r="G22" s="5"/>
      <c r="H22" s="5"/>
      <c r="I22" s="5"/>
      <c r="J22" s="5"/>
      <c r="K22" s="5"/>
      <c r="L22" s="5">
        <v>4</v>
      </c>
      <c r="M22" s="5">
        <f t="shared" si="4"/>
        <v>4</v>
      </c>
      <c r="N22" s="5"/>
      <c r="O22" s="5">
        <f t="shared" si="5"/>
        <v>4</v>
      </c>
      <c r="P22" s="5">
        <f t="shared" si="6"/>
        <v>-3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22</v>
      </c>
      <c r="C24" s="5">
        <f>SUM(C17:C22)</f>
        <v>194</v>
      </c>
      <c r="D24" s="5">
        <f aca="true" t="shared" si="7" ref="D24:N24">SUM(D17:D22)</f>
        <v>67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4</v>
      </c>
      <c r="J24" s="5">
        <f t="shared" si="7"/>
        <v>33</v>
      </c>
      <c r="K24" s="5">
        <f t="shared" si="7"/>
        <v>27</v>
      </c>
      <c r="L24" s="5">
        <f t="shared" si="7"/>
        <v>4</v>
      </c>
      <c r="M24" s="5">
        <f t="shared" si="7"/>
        <v>68</v>
      </c>
      <c r="N24" s="5">
        <f t="shared" si="7"/>
        <v>2</v>
      </c>
      <c r="O24" s="5">
        <f>SUM(O17:O22)</f>
        <v>137</v>
      </c>
      <c r="P24" s="5">
        <f>SUM(P17:P22)</f>
        <v>57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23</v>
      </c>
      <c r="C26" s="10">
        <f>+C15+C24</f>
        <v>28990</v>
      </c>
      <c r="D26" s="10">
        <f aca="true" t="shared" si="8" ref="D26:N26">+D15+D24</f>
        <v>19021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19</v>
      </c>
      <c r="I26" s="10">
        <f t="shared" si="8"/>
        <v>4387</v>
      </c>
      <c r="J26" s="10">
        <f t="shared" si="8"/>
        <v>172</v>
      </c>
      <c r="K26" s="10">
        <f t="shared" si="8"/>
        <v>1356</v>
      </c>
      <c r="L26" s="10">
        <f t="shared" si="8"/>
        <v>82</v>
      </c>
      <c r="M26" s="10">
        <f t="shared" si="8"/>
        <v>6016</v>
      </c>
      <c r="N26" s="10">
        <f t="shared" si="8"/>
        <v>690</v>
      </c>
      <c r="O26" s="10">
        <f>+O15+O24</f>
        <v>25727</v>
      </c>
      <c r="P26" s="10">
        <f>+P15+P24</f>
        <v>3263</v>
      </c>
    </row>
    <row r="27" spans="1:16" s="11" customFormat="1" ht="10.5">
      <c r="A27" s="11" t="str">
        <f>+diciembre!A27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24</v>
      </c>
    </row>
    <row r="29" s="11" customFormat="1" ht="10.5">
      <c r="A29" s="11" t="s">
        <v>25</v>
      </c>
    </row>
    <row r="30" spans="1:2" s="11" customFormat="1" ht="10.5">
      <c r="A30" s="3" t="s">
        <v>26</v>
      </c>
      <c r="B30" s="3"/>
    </row>
    <row r="31" ht="10.5">
      <c r="A31" s="3" t="s">
        <v>27</v>
      </c>
    </row>
    <row r="32" ht="10.5">
      <c r="A32" s="3" t="s">
        <v>28</v>
      </c>
    </row>
    <row r="33" ht="10.5">
      <c r="A33" s="3" t="s">
        <v>29</v>
      </c>
    </row>
    <row r="34" ht="10.5">
      <c r="A34" s="3" t="s">
        <v>30</v>
      </c>
    </row>
    <row r="35" ht="10.5">
      <c r="A35" s="3" t="s">
        <v>31</v>
      </c>
    </row>
    <row r="36" ht="10.5">
      <c r="A36" s="3" t="s">
        <v>32</v>
      </c>
    </row>
    <row r="37" ht="10.5">
      <c r="A37" s="3" t="s">
        <v>33</v>
      </c>
    </row>
    <row r="38" ht="10.5">
      <c r="A38" s="3" t="s">
        <v>34</v>
      </c>
    </row>
    <row r="39" ht="10.5">
      <c r="A39" s="3" t="s">
        <v>35</v>
      </c>
    </row>
    <row r="40" ht="10.5">
      <c r="A40" s="3" t="s">
        <v>36</v>
      </c>
    </row>
    <row r="41" ht="10.5">
      <c r="A41" s="3" t="s">
        <v>54</v>
      </c>
    </row>
    <row r="42" ht="10.5">
      <c r="A42" s="3" t="s">
        <v>55</v>
      </c>
    </row>
    <row r="43" ht="10.5">
      <c r="A43" s="3" t="s">
        <v>81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80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12</v>
      </c>
      <c r="F5" s="33"/>
      <c r="G5" s="33"/>
      <c r="H5" s="33"/>
      <c r="I5" s="33"/>
      <c r="J5" s="33"/>
      <c r="K5" s="33"/>
      <c r="L5" s="33"/>
      <c r="M5" s="29" t="s">
        <v>12</v>
      </c>
      <c r="N5" s="29" t="s">
        <v>38</v>
      </c>
      <c r="O5" s="29" t="s">
        <v>52</v>
      </c>
      <c r="P5" s="29" t="s">
        <v>53</v>
      </c>
    </row>
    <row r="6" spans="1:16" ht="10.5" customHeight="1">
      <c r="A6" s="30" t="s">
        <v>0</v>
      </c>
      <c r="B6" s="30" t="s">
        <v>10</v>
      </c>
      <c r="C6" s="30" t="s">
        <v>11</v>
      </c>
      <c r="D6" s="30" t="s">
        <v>37</v>
      </c>
      <c r="E6" s="30" t="s">
        <v>13</v>
      </c>
      <c r="F6" s="30" t="s">
        <v>14</v>
      </c>
      <c r="G6" s="30" t="s">
        <v>15</v>
      </c>
      <c r="H6" s="30" t="s">
        <v>16</v>
      </c>
      <c r="I6" s="30" t="s">
        <v>18</v>
      </c>
      <c r="J6" s="30" t="s">
        <v>17</v>
      </c>
      <c r="K6" s="30" t="s">
        <v>19</v>
      </c>
      <c r="L6" s="30" t="s">
        <v>20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4630</v>
      </c>
      <c r="D8" s="5">
        <v>2274</v>
      </c>
      <c r="E8" s="5"/>
      <c r="F8" s="5"/>
      <c r="G8" s="5"/>
      <c r="H8" s="5"/>
      <c r="I8" s="5">
        <v>681</v>
      </c>
      <c r="J8" s="5">
        <v>52</v>
      </c>
      <c r="K8" s="5"/>
      <c r="L8" s="5">
        <v>2</v>
      </c>
      <c r="M8" s="5">
        <f>SUM(E8:L8)</f>
        <v>735</v>
      </c>
      <c r="N8" s="5">
        <v>172</v>
      </c>
      <c r="O8" s="5">
        <f aca="true" t="shared" si="0" ref="O8:O13">+D8+M8+N8</f>
        <v>3181</v>
      </c>
      <c r="P8" s="5">
        <f aca="true" t="shared" si="1" ref="P8:P13">+C8-O8</f>
        <v>1449</v>
      </c>
    </row>
    <row r="9" spans="1:16" ht="10.5">
      <c r="A9" s="4">
        <v>78</v>
      </c>
      <c r="B9" s="3" t="s">
        <v>41</v>
      </c>
      <c r="C9" s="5">
        <v>5004</v>
      </c>
      <c r="D9" s="5">
        <v>3159</v>
      </c>
      <c r="E9" s="5"/>
      <c r="F9" s="5"/>
      <c r="G9" s="5"/>
      <c r="H9" s="5">
        <v>1</v>
      </c>
      <c r="I9" s="5">
        <v>1614</v>
      </c>
      <c r="J9" s="5">
        <v>21</v>
      </c>
      <c r="K9" s="5"/>
      <c r="L9" s="5">
        <v>12</v>
      </c>
      <c r="M9" s="5">
        <f aca="true" t="shared" si="2" ref="M9:M26">SUM(E9:L9)</f>
        <v>1648</v>
      </c>
      <c r="N9" s="5">
        <v>1</v>
      </c>
      <c r="O9" s="5">
        <f t="shared" si="0"/>
        <v>4808</v>
      </c>
      <c r="P9" s="5">
        <f t="shared" si="1"/>
        <v>196</v>
      </c>
    </row>
    <row r="10" spans="1:16" ht="10.5">
      <c r="A10" s="4">
        <v>80</v>
      </c>
      <c r="B10" s="3" t="s">
        <v>2</v>
      </c>
      <c r="C10" s="5">
        <v>490</v>
      </c>
      <c r="D10" s="5">
        <v>381</v>
      </c>
      <c r="E10" s="5"/>
      <c r="F10" s="5"/>
      <c r="G10" s="5"/>
      <c r="H10" s="5"/>
      <c r="I10" s="5">
        <v>108</v>
      </c>
      <c r="J10" s="5"/>
      <c r="K10" s="5">
        <v>44</v>
      </c>
      <c r="L10" s="5">
        <v>9</v>
      </c>
      <c r="M10" s="5">
        <f t="shared" si="2"/>
        <v>161</v>
      </c>
      <c r="N10" s="5">
        <v>5</v>
      </c>
      <c r="O10" s="5">
        <f t="shared" si="0"/>
        <v>547</v>
      </c>
      <c r="P10" s="5">
        <f t="shared" si="1"/>
        <v>-57</v>
      </c>
    </row>
    <row r="11" spans="1:16" ht="10.5">
      <c r="A11" s="6">
        <v>81</v>
      </c>
      <c r="B11" s="7" t="s">
        <v>82</v>
      </c>
      <c r="C11" s="5">
        <v>2582</v>
      </c>
      <c r="D11" s="5">
        <v>3435</v>
      </c>
      <c r="E11" s="5"/>
      <c r="F11" s="5"/>
      <c r="G11" s="5"/>
      <c r="H11" s="5">
        <v>10</v>
      </c>
      <c r="I11" s="5">
        <v>622</v>
      </c>
      <c r="J11" s="5">
        <v>5</v>
      </c>
      <c r="K11" s="5"/>
      <c r="L11" s="5">
        <v>5</v>
      </c>
      <c r="M11" s="5">
        <f t="shared" si="2"/>
        <v>642</v>
      </c>
      <c r="N11" s="5">
        <v>298</v>
      </c>
      <c r="O11" s="5">
        <f t="shared" si="0"/>
        <v>4375</v>
      </c>
      <c r="P11" s="5">
        <f t="shared" si="1"/>
        <v>-1793</v>
      </c>
    </row>
    <row r="12" spans="1:16" ht="10.5">
      <c r="A12" s="4">
        <v>99</v>
      </c>
      <c r="B12" s="3" t="s">
        <v>4</v>
      </c>
      <c r="C12" s="5">
        <v>2945</v>
      </c>
      <c r="D12" s="5">
        <v>2454</v>
      </c>
      <c r="E12" s="5"/>
      <c r="F12" s="5"/>
      <c r="G12" s="5"/>
      <c r="H12" s="5"/>
      <c r="I12" s="5">
        <v>441</v>
      </c>
      <c r="J12" s="5"/>
      <c r="K12" s="5">
        <v>498</v>
      </c>
      <c r="L12" s="5">
        <v>49</v>
      </c>
      <c r="M12" s="5">
        <f t="shared" si="2"/>
        <v>988</v>
      </c>
      <c r="N12" s="5">
        <v>48</v>
      </c>
      <c r="O12" s="5">
        <f t="shared" si="0"/>
        <v>3490</v>
      </c>
      <c r="P12" s="5">
        <f t="shared" si="1"/>
        <v>-545</v>
      </c>
    </row>
    <row r="13" spans="1:16" ht="10.5">
      <c r="A13" s="4">
        <v>107</v>
      </c>
      <c r="B13" s="3" t="s">
        <v>5</v>
      </c>
      <c r="C13" s="5">
        <v>5830</v>
      </c>
      <c r="D13" s="5">
        <v>3034</v>
      </c>
      <c r="E13" s="5"/>
      <c r="F13" s="5"/>
      <c r="G13" s="5"/>
      <c r="H13" s="5">
        <v>2</v>
      </c>
      <c r="I13" s="5">
        <v>1716</v>
      </c>
      <c r="J13" s="5">
        <v>58</v>
      </c>
      <c r="K13" s="5"/>
      <c r="L13" s="5">
        <v>11</v>
      </c>
      <c r="M13" s="5">
        <f t="shared" si="2"/>
        <v>1787</v>
      </c>
      <c r="N13" s="5">
        <v>25</v>
      </c>
      <c r="O13" s="5">
        <f t="shared" si="0"/>
        <v>4846</v>
      </c>
      <c r="P13" s="5">
        <f t="shared" si="1"/>
        <v>984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21</v>
      </c>
      <c r="C15" s="5">
        <f aca="true" t="shared" si="3" ref="C15:L15">SUM(C8:C13)</f>
        <v>21481</v>
      </c>
      <c r="D15" s="5">
        <f t="shared" si="3"/>
        <v>14737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13</v>
      </c>
      <c r="I15" s="5">
        <f t="shared" si="3"/>
        <v>5182</v>
      </c>
      <c r="J15" s="5">
        <f t="shared" si="3"/>
        <v>136</v>
      </c>
      <c r="K15" s="5">
        <f t="shared" si="3"/>
        <v>542</v>
      </c>
      <c r="L15" s="5">
        <f t="shared" si="3"/>
        <v>88</v>
      </c>
      <c r="M15" s="5">
        <f t="shared" si="2"/>
        <v>5961</v>
      </c>
      <c r="N15" s="5">
        <f>SUM(N8:N13)</f>
        <v>549</v>
      </c>
      <c r="O15" s="5">
        <f>SUM(O8:O13)</f>
        <v>21247</v>
      </c>
      <c r="P15" s="5">
        <f>SUM(P8:P13)</f>
        <v>234</v>
      </c>
    </row>
    <row r="17" spans="1:16" ht="10.5">
      <c r="A17" s="6">
        <v>62</v>
      </c>
      <c r="B17" s="7" t="s">
        <v>6</v>
      </c>
      <c r="C17" s="5">
        <v>1</v>
      </c>
      <c r="D17" s="5">
        <v>6</v>
      </c>
      <c r="E17" s="5"/>
      <c r="F17" s="5"/>
      <c r="G17" s="5"/>
      <c r="H17" s="5"/>
      <c r="I17" s="5"/>
      <c r="J17" s="5"/>
      <c r="K17" s="5">
        <v>1</v>
      </c>
      <c r="L17" s="5"/>
      <c r="M17" s="5">
        <f t="shared" si="2"/>
        <v>1</v>
      </c>
      <c r="N17" s="5"/>
      <c r="O17" s="5">
        <f aca="true" t="shared" si="4" ref="O17:O22">+D17+M17+N17</f>
        <v>7</v>
      </c>
      <c r="P17" s="5">
        <f aca="true" t="shared" si="5" ref="P17:P22">+C17-O17</f>
        <v>-6</v>
      </c>
    </row>
    <row r="18" spans="1:16" ht="10.5">
      <c r="A18" s="6">
        <v>63</v>
      </c>
      <c r="B18" s="7" t="s">
        <v>40</v>
      </c>
      <c r="C18" s="5">
        <v>11</v>
      </c>
      <c r="D18" s="5">
        <v>15</v>
      </c>
      <c r="E18" s="5"/>
      <c r="F18" s="5"/>
      <c r="G18" s="5"/>
      <c r="H18" s="5"/>
      <c r="I18" s="5">
        <v>2</v>
      </c>
      <c r="J18" s="5">
        <v>5</v>
      </c>
      <c r="K18" s="5">
        <v>3</v>
      </c>
      <c r="L18" s="5"/>
      <c r="M18" s="5">
        <f t="shared" si="2"/>
        <v>10</v>
      </c>
      <c r="N18" s="5"/>
      <c r="O18" s="5">
        <f t="shared" si="4"/>
        <v>25</v>
      </c>
      <c r="P18" s="5">
        <f t="shared" si="5"/>
        <v>-14</v>
      </c>
    </row>
    <row r="19" spans="1:16" ht="10.5">
      <c r="A19" s="6">
        <v>65</v>
      </c>
      <c r="B19" s="7" t="s">
        <v>7</v>
      </c>
      <c r="C19" s="5">
        <v>39</v>
      </c>
      <c r="D19" s="5">
        <v>13</v>
      </c>
      <c r="E19" s="5"/>
      <c r="F19" s="5"/>
      <c r="G19" s="5"/>
      <c r="H19" s="5"/>
      <c r="I19" s="5"/>
      <c r="J19" s="5">
        <v>8</v>
      </c>
      <c r="K19" s="5">
        <v>9</v>
      </c>
      <c r="L19" s="5"/>
      <c r="M19" s="5">
        <f t="shared" si="2"/>
        <v>17</v>
      </c>
      <c r="N19" s="5"/>
      <c r="O19" s="5">
        <f t="shared" si="4"/>
        <v>30</v>
      </c>
      <c r="P19" s="5">
        <f t="shared" si="5"/>
        <v>9</v>
      </c>
    </row>
    <row r="20" spans="1:16" ht="10.5">
      <c r="A20" s="6">
        <v>68</v>
      </c>
      <c r="B20" s="7" t="s">
        <v>8</v>
      </c>
      <c r="C20" s="5">
        <v>2</v>
      </c>
      <c r="D20" s="5">
        <v>2</v>
      </c>
      <c r="E20" s="5"/>
      <c r="F20" s="5"/>
      <c r="G20" s="5"/>
      <c r="H20" s="5"/>
      <c r="I20" s="5"/>
      <c r="J20" s="5"/>
      <c r="K20" s="5">
        <v>1</v>
      </c>
      <c r="L20" s="5"/>
      <c r="M20" s="5">
        <f t="shared" si="2"/>
        <v>1</v>
      </c>
      <c r="N20" s="5"/>
      <c r="O20" s="5">
        <f t="shared" si="4"/>
        <v>3</v>
      </c>
      <c r="P20" s="5">
        <f t="shared" si="5"/>
        <v>-1</v>
      </c>
    </row>
    <row r="21" spans="1:16" ht="10.5">
      <c r="A21" s="6">
        <v>76</v>
      </c>
      <c r="B21" s="7" t="s">
        <v>39</v>
      </c>
      <c r="C21" s="5">
        <v>177</v>
      </c>
      <c r="D21" s="5">
        <v>23</v>
      </c>
      <c r="E21" s="5"/>
      <c r="F21" s="5"/>
      <c r="G21" s="5"/>
      <c r="H21" s="5"/>
      <c r="I21" s="5">
        <v>7</v>
      </c>
      <c r="J21" s="5">
        <v>19</v>
      </c>
      <c r="K21" s="5">
        <v>10</v>
      </c>
      <c r="L21" s="5"/>
      <c r="M21" s="5">
        <f t="shared" si="2"/>
        <v>36</v>
      </c>
      <c r="N21" s="5"/>
      <c r="O21" s="5">
        <f t="shared" si="4"/>
        <v>59</v>
      </c>
      <c r="P21" s="5">
        <f t="shared" si="5"/>
        <v>118</v>
      </c>
    </row>
    <row r="22" spans="1:16" ht="10.5">
      <c r="A22" s="6">
        <v>94</v>
      </c>
      <c r="B22" s="7" t="s">
        <v>9</v>
      </c>
      <c r="C22" s="5">
        <v>4</v>
      </c>
      <c r="D22" s="5"/>
      <c r="E22" s="5"/>
      <c r="F22" s="5"/>
      <c r="G22" s="5"/>
      <c r="H22" s="5"/>
      <c r="I22" s="5"/>
      <c r="J22" s="5"/>
      <c r="K22" s="5"/>
      <c r="L22" s="5">
        <v>2</v>
      </c>
      <c r="M22" s="5">
        <f t="shared" si="2"/>
        <v>2</v>
      </c>
      <c r="N22" s="5"/>
      <c r="O22" s="5">
        <f t="shared" si="4"/>
        <v>2</v>
      </c>
      <c r="P22" s="5">
        <f t="shared" si="5"/>
        <v>2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22</v>
      </c>
      <c r="C24" s="5">
        <f>SUM(C17:C22)</f>
        <v>234</v>
      </c>
      <c r="D24" s="5">
        <f aca="true" t="shared" si="6" ref="D24:L24">SUM(D17:D22)</f>
        <v>59</v>
      </c>
      <c r="E24" s="5">
        <f t="shared" si="6"/>
        <v>0</v>
      </c>
      <c r="F24" s="5">
        <f t="shared" si="6"/>
        <v>0</v>
      </c>
      <c r="G24" s="5">
        <f t="shared" si="6"/>
        <v>0</v>
      </c>
      <c r="H24" s="5">
        <f t="shared" si="6"/>
        <v>0</v>
      </c>
      <c r="I24" s="5">
        <f t="shared" si="6"/>
        <v>9</v>
      </c>
      <c r="J24" s="5">
        <f t="shared" si="6"/>
        <v>32</v>
      </c>
      <c r="K24" s="5">
        <f t="shared" si="6"/>
        <v>24</v>
      </c>
      <c r="L24" s="5">
        <f t="shared" si="6"/>
        <v>2</v>
      </c>
      <c r="M24" s="5">
        <f t="shared" si="2"/>
        <v>67</v>
      </c>
      <c r="N24" s="5">
        <f>SUM(N17:N22)</f>
        <v>0</v>
      </c>
      <c r="O24" s="5">
        <f>SUM(O17:O22)</f>
        <v>126</v>
      </c>
      <c r="P24" s="5">
        <f>SUM(P17:P22)</f>
        <v>108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23</v>
      </c>
      <c r="C26" s="10">
        <f>+C15+C24</f>
        <v>21715</v>
      </c>
      <c r="D26" s="10">
        <f aca="true" t="shared" si="7" ref="D26:L26">+D15+D24</f>
        <v>14796</v>
      </c>
      <c r="E26" s="10">
        <f t="shared" si="7"/>
        <v>0</v>
      </c>
      <c r="F26" s="10">
        <f t="shared" si="7"/>
        <v>0</v>
      </c>
      <c r="G26" s="10">
        <f t="shared" si="7"/>
        <v>0</v>
      </c>
      <c r="H26" s="10">
        <f t="shared" si="7"/>
        <v>13</v>
      </c>
      <c r="I26" s="10">
        <f t="shared" si="7"/>
        <v>5191</v>
      </c>
      <c r="J26" s="10">
        <f t="shared" si="7"/>
        <v>168</v>
      </c>
      <c r="K26" s="10">
        <f t="shared" si="7"/>
        <v>566</v>
      </c>
      <c r="L26" s="10">
        <f t="shared" si="7"/>
        <v>90</v>
      </c>
      <c r="M26" s="10">
        <f t="shared" si="2"/>
        <v>6028</v>
      </c>
      <c r="N26" s="10">
        <f>+N15+N24</f>
        <v>549</v>
      </c>
      <c r="O26" s="10">
        <f>+O15+O24</f>
        <v>21373</v>
      </c>
      <c r="P26" s="10">
        <f>+P15+P24</f>
        <v>342</v>
      </c>
    </row>
    <row r="27" spans="1:16" s="11" customFormat="1" ht="10.5">
      <c r="A27" s="14" t="s">
        <v>49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24</v>
      </c>
    </row>
    <row r="29" s="11" customFormat="1" ht="10.5">
      <c r="A29" s="11" t="s">
        <v>25</v>
      </c>
    </row>
    <row r="30" spans="1:2" s="11" customFormat="1" ht="10.5">
      <c r="A30" s="3" t="s">
        <v>26</v>
      </c>
      <c r="B30" s="3"/>
    </row>
    <row r="31" ht="10.5">
      <c r="A31" s="3" t="s">
        <v>27</v>
      </c>
    </row>
    <row r="32" ht="10.5">
      <c r="A32" s="3" t="s">
        <v>28</v>
      </c>
    </row>
    <row r="33" ht="10.5">
      <c r="A33" s="3" t="s">
        <v>29</v>
      </c>
    </row>
    <row r="34" ht="10.5">
      <c r="A34" s="3" t="s">
        <v>30</v>
      </c>
    </row>
    <row r="35" ht="10.5">
      <c r="A35" s="3" t="s">
        <v>31</v>
      </c>
    </row>
    <row r="36" ht="10.5">
      <c r="A36" s="3" t="s">
        <v>32</v>
      </c>
    </row>
    <row r="37" ht="10.5">
      <c r="A37" s="3" t="s">
        <v>33</v>
      </c>
    </row>
    <row r="38" ht="10.5">
      <c r="A38" s="3" t="s">
        <v>34</v>
      </c>
    </row>
    <row r="39" ht="10.5">
      <c r="A39" s="3" t="s">
        <v>35</v>
      </c>
    </row>
    <row r="40" ht="10.5">
      <c r="A40" s="3" t="s">
        <v>36</v>
      </c>
    </row>
    <row r="41" ht="10.5">
      <c r="A41" s="3" t="s">
        <v>54</v>
      </c>
    </row>
    <row r="42" ht="10.5">
      <c r="A42" s="3" t="s">
        <v>55</v>
      </c>
    </row>
    <row r="43" ht="10.5">
      <c r="A43" s="3" t="s">
        <v>81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20.00390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69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12</v>
      </c>
      <c r="F5" s="33"/>
      <c r="G5" s="33"/>
      <c r="H5" s="33"/>
      <c r="I5" s="33"/>
      <c r="J5" s="33"/>
      <c r="K5" s="33"/>
      <c r="L5" s="33"/>
      <c r="M5" s="29" t="s">
        <v>12</v>
      </c>
      <c r="N5" s="29" t="s">
        <v>38</v>
      </c>
      <c r="O5" s="29" t="s">
        <v>52</v>
      </c>
      <c r="P5" s="29" t="s">
        <v>53</v>
      </c>
    </row>
    <row r="6" spans="1:16" ht="10.5" customHeight="1">
      <c r="A6" s="30" t="s">
        <v>0</v>
      </c>
      <c r="B6" s="30" t="s">
        <v>10</v>
      </c>
      <c r="C6" s="30" t="s">
        <v>11</v>
      </c>
      <c r="D6" s="30" t="s">
        <v>37</v>
      </c>
      <c r="E6" s="30" t="s">
        <v>13</v>
      </c>
      <c r="F6" s="30" t="s">
        <v>14</v>
      </c>
      <c r="G6" s="30" t="s">
        <v>15</v>
      </c>
      <c r="H6" s="30" t="s">
        <v>16</v>
      </c>
      <c r="I6" s="30" t="s">
        <v>18</v>
      </c>
      <c r="J6" s="30" t="s">
        <v>17</v>
      </c>
      <c r="K6" s="30" t="s">
        <v>19</v>
      </c>
      <c r="L6" s="30" t="s">
        <v>20</v>
      </c>
      <c r="M6" s="30"/>
      <c r="N6" s="30"/>
      <c r="O6" s="30"/>
      <c r="P6" s="30"/>
    </row>
    <row r="7" spans="1:16" ht="13.5" customHeight="1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6283</v>
      </c>
      <c r="D8" s="5">
        <v>2384</v>
      </c>
      <c r="E8" s="5"/>
      <c r="F8" s="5"/>
      <c r="G8" s="5"/>
      <c r="H8" s="5"/>
      <c r="I8" s="5">
        <v>1181</v>
      </c>
      <c r="J8" s="5">
        <v>54</v>
      </c>
      <c r="K8" s="5"/>
      <c r="L8" s="5">
        <v>1</v>
      </c>
      <c r="M8" s="5">
        <f>SUM(E8:L8)</f>
        <v>1236</v>
      </c>
      <c r="N8" s="5">
        <v>183</v>
      </c>
      <c r="O8" s="5">
        <f>D8+M8+N8</f>
        <v>3803</v>
      </c>
      <c r="P8" s="5">
        <f>+C8-O8</f>
        <v>2480</v>
      </c>
    </row>
    <row r="9" spans="1:16" ht="10.5">
      <c r="A9" s="4">
        <v>78</v>
      </c>
      <c r="B9" s="3" t="s">
        <v>41</v>
      </c>
      <c r="C9" s="5">
        <v>5877</v>
      </c>
      <c r="D9" s="5">
        <v>3985</v>
      </c>
      <c r="E9" s="5"/>
      <c r="F9" s="5"/>
      <c r="G9" s="5"/>
      <c r="H9" s="5">
        <v>1</v>
      </c>
      <c r="I9" s="5">
        <v>1081</v>
      </c>
      <c r="J9" s="5">
        <v>8</v>
      </c>
      <c r="K9" s="5"/>
      <c r="L9" s="5">
        <v>1</v>
      </c>
      <c r="M9" s="5">
        <f aca="true" t="shared" si="0" ref="M9:M14">SUM(E9:L9)</f>
        <v>1091</v>
      </c>
      <c r="N9" s="5">
        <v>420</v>
      </c>
      <c r="O9" s="5">
        <f aca="true" t="shared" si="1" ref="O9:O14">D9+M9+N9</f>
        <v>5496</v>
      </c>
      <c r="P9" s="5">
        <f aca="true" t="shared" si="2" ref="P9:P14">+C9-O9</f>
        <v>381</v>
      </c>
    </row>
    <row r="10" spans="1:16" ht="10.5">
      <c r="A10" s="4">
        <v>80</v>
      </c>
      <c r="B10" s="3" t="s">
        <v>2</v>
      </c>
      <c r="C10" s="5">
        <v>718</v>
      </c>
      <c r="D10" s="5">
        <v>425</v>
      </c>
      <c r="E10" s="5"/>
      <c r="F10" s="5"/>
      <c r="G10" s="5"/>
      <c r="H10" s="5"/>
      <c r="I10" s="5">
        <v>125</v>
      </c>
      <c r="J10" s="5"/>
      <c r="K10" s="5">
        <v>44</v>
      </c>
      <c r="L10" s="5">
        <v>9</v>
      </c>
      <c r="M10" s="5">
        <f t="shared" si="0"/>
        <v>178</v>
      </c>
      <c r="N10" s="5">
        <v>9</v>
      </c>
      <c r="O10" s="5">
        <f t="shared" si="1"/>
        <v>612</v>
      </c>
      <c r="P10" s="5">
        <f t="shared" si="2"/>
        <v>106</v>
      </c>
    </row>
    <row r="11" spans="1:16" ht="10.5">
      <c r="A11" s="6">
        <v>81</v>
      </c>
      <c r="B11" s="7" t="s">
        <v>43</v>
      </c>
      <c r="C11" s="5">
        <v>593</v>
      </c>
      <c r="D11" s="5">
        <v>444</v>
      </c>
      <c r="E11" s="5"/>
      <c r="F11" s="5"/>
      <c r="G11" s="5"/>
      <c r="H11" s="5">
        <v>102</v>
      </c>
      <c r="I11" s="5"/>
      <c r="J11" s="5"/>
      <c r="K11" s="5"/>
      <c r="L11" s="5"/>
      <c r="M11" s="5">
        <f t="shared" si="0"/>
        <v>102</v>
      </c>
      <c r="N11" s="5">
        <v>58</v>
      </c>
      <c r="O11" s="5">
        <f t="shared" si="1"/>
        <v>604</v>
      </c>
      <c r="P11" s="5">
        <f t="shared" si="2"/>
        <v>-11</v>
      </c>
    </row>
    <row r="12" spans="1:16" ht="10.5">
      <c r="A12" s="4">
        <v>88</v>
      </c>
      <c r="B12" s="3" t="s">
        <v>3</v>
      </c>
      <c r="C12" s="5">
        <v>3340</v>
      </c>
      <c r="D12" s="5">
        <v>4752</v>
      </c>
      <c r="E12" s="5"/>
      <c r="F12" s="5"/>
      <c r="G12" s="5"/>
      <c r="H12" s="5">
        <v>1</v>
      </c>
      <c r="I12" s="5">
        <v>742</v>
      </c>
      <c r="J12" s="5">
        <v>11</v>
      </c>
      <c r="K12" s="5"/>
      <c r="L12" s="5">
        <v>15</v>
      </c>
      <c r="M12" s="5">
        <f t="shared" si="0"/>
        <v>769</v>
      </c>
      <c r="N12" s="5">
        <v>66</v>
      </c>
      <c r="O12" s="5">
        <f t="shared" si="1"/>
        <v>5587</v>
      </c>
      <c r="P12" s="5">
        <f t="shared" si="2"/>
        <v>-2247</v>
      </c>
    </row>
    <row r="13" spans="1:16" ht="10.5">
      <c r="A13" s="4">
        <v>99</v>
      </c>
      <c r="B13" s="3" t="s">
        <v>4</v>
      </c>
      <c r="C13" s="5">
        <v>4244</v>
      </c>
      <c r="D13" s="5">
        <v>2679</v>
      </c>
      <c r="E13" s="5"/>
      <c r="F13" s="5"/>
      <c r="G13" s="5"/>
      <c r="H13" s="5"/>
      <c r="I13" s="5">
        <v>566</v>
      </c>
      <c r="J13" s="5"/>
      <c r="K13" s="5">
        <v>722</v>
      </c>
      <c r="L13" s="5">
        <v>35</v>
      </c>
      <c r="M13" s="5">
        <f t="shared" si="0"/>
        <v>1323</v>
      </c>
      <c r="N13" s="5">
        <v>32</v>
      </c>
      <c r="O13" s="5">
        <f t="shared" si="1"/>
        <v>4034</v>
      </c>
      <c r="P13" s="5">
        <f t="shared" si="2"/>
        <v>210</v>
      </c>
    </row>
    <row r="14" spans="1:16" ht="10.5">
      <c r="A14" s="4">
        <v>107</v>
      </c>
      <c r="B14" s="3" t="s">
        <v>5</v>
      </c>
      <c r="C14" s="5">
        <v>6014</v>
      </c>
      <c r="D14" s="5">
        <v>3417</v>
      </c>
      <c r="E14" s="5"/>
      <c r="F14" s="5"/>
      <c r="G14" s="5"/>
      <c r="H14" s="5">
        <v>2</v>
      </c>
      <c r="I14" s="5">
        <v>1310</v>
      </c>
      <c r="J14" s="5">
        <v>73</v>
      </c>
      <c r="K14" s="5"/>
      <c r="L14" s="5">
        <v>17</v>
      </c>
      <c r="M14" s="5">
        <f t="shared" si="0"/>
        <v>1402</v>
      </c>
      <c r="N14" s="5">
        <v>61</v>
      </c>
      <c r="O14" s="5">
        <f t="shared" si="1"/>
        <v>4880</v>
      </c>
      <c r="P14" s="5">
        <f t="shared" si="2"/>
        <v>1134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0.5">
      <c r="B16" s="3" t="s">
        <v>21</v>
      </c>
      <c r="C16" s="5">
        <f>SUM(C8:C15)</f>
        <v>27069</v>
      </c>
      <c r="D16" s="5">
        <f aca="true" t="shared" si="3" ref="D16:N16">SUM(D8:D15)</f>
        <v>18086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106</v>
      </c>
      <c r="I16" s="5">
        <f t="shared" si="3"/>
        <v>5005</v>
      </c>
      <c r="J16" s="5">
        <f t="shared" si="3"/>
        <v>146</v>
      </c>
      <c r="K16" s="5">
        <f t="shared" si="3"/>
        <v>766</v>
      </c>
      <c r="L16" s="5">
        <f t="shared" si="3"/>
        <v>78</v>
      </c>
      <c r="M16" s="5">
        <f t="shared" si="3"/>
        <v>6101</v>
      </c>
      <c r="N16" s="5">
        <f t="shared" si="3"/>
        <v>829</v>
      </c>
      <c r="O16" s="5">
        <f>SUM(O8:O15)</f>
        <v>25016</v>
      </c>
      <c r="P16" s="5">
        <f>SUM(P8:P15)</f>
        <v>2053</v>
      </c>
    </row>
    <row r="18" spans="1:16" ht="10.5">
      <c r="A18" s="6">
        <v>62</v>
      </c>
      <c r="B18" s="7" t="s">
        <v>6</v>
      </c>
      <c r="C18" s="5"/>
      <c r="D18" s="5">
        <v>2</v>
      </c>
      <c r="E18" s="5"/>
      <c r="F18" s="5"/>
      <c r="G18" s="5"/>
      <c r="H18" s="5"/>
      <c r="I18" s="5"/>
      <c r="J18" s="5">
        <v>1</v>
      </c>
      <c r="K18" s="5">
        <v>3</v>
      </c>
      <c r="L18" s="5"/>
      <c r="M18" s="5">
        <f aca="true" t="shared" si="4" ref="M18:M23">SUM(E18:L18)</f>
        <v>4</v>
      </c>
      <c r="N18" s="5"/>
      <c r="O18" s="5">
        <f aca="true" t="shared" si="5" ref="O18:O23">D18+M18+N18</f>
        <v>6</v>
      </c>
      <c r="P18" s="5">
        <f aca="true" t="shared" si="6" ref="P18:P23">+C18-O18</f>
        <v>-6</v>
      </c>
    </row>
    <row r="19" spans="1:16" ht="10.5">
      <c r="A19" s="6">
        <v>63</v>
      </c>
      <c r="B19" s="7" t="s">
        <v>40</v>
      </c>
      <c r="C19" s="5">
        <v>22</v>
      </c>
      <c r="D19" s="5">
        <v>21</v>
      </c>
      <c r="E19" s="5"/>
      <c r="F19" s="5"/>
      <c r="G19" s="5"/>
      <c r="H19" s="5"/>
      <c r="I19" s="5"/>
      <c r="J19" s="5">
        <v>9</v>
      </c>
      <c r="K19" s="5">
        <v>11</v>
      </c>
      <c r="L19" s="5"/>
      <c r="M19" s="5">
        <f t="shared" si="4"/>
        <v>20</v>
      </c>
      <c r="N19" s="5"/>
      <c r="O19" s="5">
        <f t="shared" si="5"/>
        <v>41</v>
      </c>
      <c r="P19" s="5">
        <f t="shared" si="6"/>
        <v>-19</v>
      </c>
    </row>
    <row r="20" spans="1:16" ht="10.5">
      <c r="A20" s="6">
        <v>65</v>
      </c>
      <c r="B20" s="7" t="s">
        <v>7</v>
      </c>
      <c r="C20" s="5">
        <v>25</v>
      </c>
      <c r="D20" s="5">
        <v>32</v>
      </c>
      <c r="E20" s="5"/>
      <c r="F20" s="5"/>
      <c r="G20" s="5"/>
      <c r="H20" s="5"/>
      <c r="I20" s="5"/>
      <c r="J20" s="5">
        <v>3</v>
      </c>
      <c r="K20" s="5">
        <v>10</v>
      </c>
      <c r="L20" s="5"/>
      <c r="M20" s="5">
        <f t="shared" si="4"/>
        <v>13</v>
      </c>
      <c r="N20" s="5"/>
      <c r="O20" s="5">
        <f t="shared" si="5"/>
        <v>45</v>
      </c>
      <c r="P20" s="5">
        <f t="shared" si="6"/>
        <v>-20</v>
      </c>
    </row>
    <row r="21" spans="1:16" ht="10.5">
      <c r="A21" s="6">
        <v>68</v>
      </c>
      <c r="B21" s="7" t="s">
        <v>8</v>
      </c>
      <c r="C21" s="5">
        <v>6</v>
      </c>
      <c r="D21" s="5">
        <v>1</v>
      </c>
      <c r="E21" s="5"/>
      <c r="F21" s="5"/>
      <c r="G21" s="5"/>
      <c r="H21" s="5"/>
      <c r="I21" s="5"/>
      <c r="J21" s="5"/>
      <c r="K21" s="5"/>
      <c r="L21" s="5"/>
      <c r="M21" s="5">
        <f t="shared" si="4"/>
        <v>0</v>
      </c>
      <c r="N21" s="5"/>
      <c r="O21" s="5">
        <f t="shared" si="5"/>
        <v>1</v>
      </c>
      <c r="P21" s="5">
        <f t="shared" si="6"/>
        <v>5</v>
      </c>
    </row>
    <row r="22" spans="1:16" ht="10.5">
      <c r="A22" s="6">
        <v>76</v>
      </c>
      <c r="B22" s="7" t="s">
        <v>39</v>
      </c>
      <c r="C22" s="5">
        <v>47</v>
      </c>
      <c r="D22" s="5">
        <v>32</v>
      </c>
      <c r="E22" s="5"/>
      <c r="F22" s="5"/>
      <c r="G22" s="5"/>
      <c r="H22" s="5"/>
      <c r="I22" s="5">
        <v>3</v>
      </c>
      <c r="J22" s="5">
        <v>13</v>
      </c>
      <c r="K22" s="5">
        <v>10</v>
      </c>
      <c r="L22" s="5"/>
      <c r="M22" s="5">
        <f t="shared" si="4"/>
        <v>26</v>
      </c>
      <c r="N22" s="5"/>
      <c r="O22" s="5">
        <f t="shared" si="5"/>
        <v>58</v>
      </c>
      <c r="P22" s="5">
        <f t="shared" si="6"/>
        <v>-11</v>
      </c>
    </row>
    <row r="23" spans="1:16" ht="10.5">
      <c r="A23" s="6">
        <v>94</v>
      </c>
      <c r="B23" s="7" t="s">
        <v>9</v>
      </c>
      <c r="C23" s="5">
        <v>1</v>
      </c>
      <c r="D23" s="5">
        <v>1</v>
      </c>
      <c r="E23" s="5"/>
      <c r="F23" s="5"/>
      <c r="G23" s="5"/>
      <c r="H23" s="5"/>
      <c r="I23" s="5"/>
      <c r="J23" s="5"/>
      <c r="K23" s="5"/>
      <c r="L23" s="5">
        <v>5</v>
      </c>
      <c r="M23" s="5">
        <f t="shared" si="4"/>
        <v>5</v>
      </c>
      <c r="N23" s="5"/>
      <c r="O23" s="5">
        <f t="shared" si="5"/>
        <v>6</v>
      </c>
      <c r="P23" s="5">
        <f t="shared" si="6"/>
        <v>-5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>SUM(C18:C24)</f>
        <v>101</v>
      </c>
      <c r="D25" s="5">
        <f>SUM(D18:D24)</f>
        <v>89</v>
      </c>
      <c r="E25" s="5">
        <f aca="true" t="shared" si="7" ref="E25:P25">SUM(E18:E24)</f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3</v>
      </c>
      <c r="J25" s="5">
        <f t="shared" si="7"/>
        <v>26</v>
      </c>
      <c r="K25" s="5">
        <f t="shared" si="7"/>
        <v>34</v>
      </c>
      <c r="L25" s="5">
        <f t="shared" si="7"/>
        <v>5</v>
      </c>
      <c r="M25" s="5">
        <f t="shared" si="7"/>
        <v>68</v>
      </c>
      <c r="N25" s="5">
        <f t="shared" si="7"/>
        <v>0</v>
      </c>
      <c r="O25" s="5">
        <f t="shared" si="7"/>
        <v>157</v>
      </c>
      <c r="P25" s="5">
        <f t="shared" si="7"/>
        <v>-56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>+C25+C16</f>
        <v>27170</v>
      </c>
      <c r="D27" s="10">
        <f aca="true" t="shared" si="8" ref="D27:P27">+D25+D16</f>
        <v>18175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106</v>
      </c>
      <c r="I27" s="10">
        <f t="shared" si="8"/>
        <v>5008</v>
      </c>
      <c r="J27" s="10">
        <f t="shared" si="8"/>
        <v>172</v>
      </c>
      <c r="K27" s="10">
        <f t="shared" si="8"/>
        <v>800</v>
      </c>
      <c r="L27" s="10">
        <f t="shared" si="8"/>
        <v>83</v>
      </c>
      <c r="M27" s="10">
        <f t="shared" si="8"/>
        <v>6169</v>
      </c>
      <c r="N27" s="10">
        <f t="shared" si="8"/>
        <v>829</v>
      </c>
      <c r="O27" s="10">
        <f>+O25+O16</f>
        <v>25173</v>
      </c>
      <c r="P27" s="10">
        <f t="shared" si="8"/>
        <v>1997</v>
      </c>
    </row>
    <row r="28" spans="1:16" s="11" customFormat="1" ht="10.5">
      <c r="A28" s="11" t="str">
        <f>+febrero!A28</f>
        <v>Fuente: Superintendencia de Salud, Archivos Maestros de Beneficiarios, Contratos y Cotizaciones. 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54</v>
      </c>
    </row>
    <row r="43" ht="10.5">
      <c r="A43" s="3" t="s">
        <v>55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20.00390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12</v>
      </c>
      <c r="F5" s="33"/>
      <c r="G5" s="33"/>
      <c r="H5" s="33"/>
      <c r="I5" s="33"/>
      <c r="J5" s="33"/>
      <c r="K5" s="33"/>
      <c r="L5" s="33"/>
      <c r="M5" s="29" t="s">
        <v>12</v>
      </c>
      <c r="N5" s="29" t="s">
        <v>38</v>
      </c>
      <c r="O5" s="29" t="s">
        <v>52</v>
      </c>
      <c r="P5" s="29" t="s">
        <v>53</v>
      </c>
    </row>
    <row r="6" spans="1:16" ht="10.5" customHeight="1">
      <c r="A6" s="30" t="s">
        <v>0</v>
      </c>
      <c r="B6" s="30" t="s">
        <v>10</v>
      </c>
      <c r="C6" s="30" t="s">
        <v>11</v>
      </c>
      <c r="D6" s="30" t="s">
        <v>37</v>
      </c>
      <c r="E6" s="30" t="s">
        <v>13</v>
      </c>
      <c r="F6" s="30" t="s">
        <v>14</v>
      </c>
      <c r="G6" s="30" t="s">
        <v>15</v>
      </c>
      <c r="H6" s="30" t="s">
        <v>16</v>
      </c>
      <c r="I6" s="30" t="s">
        <v>18</v>
      </c>
      <c r="J6" s="30" t="s">
        <v>17</v>
      </c>
      <c r="K6" s="30" t="s">
        <v>19</v>
      </c>
      <c r="L6" s="30" t="s">
        <v>20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8876</v>
      </c>
      <c r="D8" s="5">
        <v>2038</v>
      </c>
      <c r="E8" s="5"/>
      <c r="F8" s="5"/>
      <c r="G8" s="5"/>
      <c r="H8" s="5"/>
      <c r="I8" s="5">
        <v>1089</v>
      </c>
      <c r="J8" s="5">
        <v>30</v>
      </c>
      <c r="K8" s="5"/>
      <c r="L8" s="5">
        <v>18</v>
      </c>
      <c r="M8" s="5">
        <f>SUM(E8:L8)</f>
        <v>1137</v>
      </c>
      <c r="N8" s="5">
        <v>160</v>
      </c>
      <c r="O8" s="5">
        <f>+D8+M8+N8</f>
        <v>3335</v>
      </c>
      <c r="P8" s="5">
        <f>+C8-O8</f>
        <v>5541</v>
      </c>
    </row>
    <row r="9" spans="1:16" ht="10.5">
      <c r="A9" s="4">
        <v>78</v>
      </c>
      <c r="B9" s="3" t="s">
        <v>41</v>
      </c>
      <c r="C9" s="5">
        <v>7016</v>
      </c>
      <c r="D9" s="5">
        <v>3208</v>
      </c>
      <c r="E9" s="5"/>
      <c r="F9" s="5"/>
      <c r="G9" s="5"/>
      <c r="H9" s="5"/>
      <c r="I9" s="5">
        <v>1644</v>
      </c>
      <c r="J9" s="5">
        <v>14</v>
      </c>
      <c r="K9" s="5"/>
      <c r="L9" s="5">
        <v>3</v>
      </c>
      <c r="M9" s="5">
        <f aca="true" t="shared" si="0" ref="M9:M14">SUM(E9:L9)</f>
        <v>1661</v>
      </c>
      <c r="N9" s="5">
        <v>135</v>
      </c>
      <c r="O9" s="5">
        <f aca="true" t="shared" si="1" ref="O9:O14">+D9+M9+N9</f>
        <v>5004</v>
      </c>
      <c r="P9" s="5">
        <f aca="true" t="shared" si="2" ref="P9:P14">+C9-O9</f>
        <v>2012</v>
      </c>
    </row>
    <row r="10" spans="1:16" ht="10.5">
      <c r="A10" s="4">
        <v>80</v>
      </c>
      <c r="B10" s="3" t="s">
        <v>2</v>
      </c>
      <c r="C10" s="5">
        <v>1101</v>
      </c>
      <c r="D10" s="5">
        <v>300</v>
      </c>
      <c r="E10" s="5"/>
      <c r="F10" s="5"/>
      <c r="G10" s="5"/>
      <c r="H10" s="5"/>
      <c r="I10" s="5">
        <v>149</v>
      </c>
      <c r="J10" s="5"/>
      <c r="K10" s="5">
        <v>55</v>
      </c>
      <c r="L10" s="5">
        <v>6</v>
      </c>
      <c r="M10" s="5">
        <f t="shared" si="0"/>
        <v>210</v>
      </c>
      <c r="N10" s="5">
        <v>4</v>
      </c>
      <c r="O10" s="5">
        <f t="shared" si="1"/>
        <v>514</v>
      </c>
      <c r="P10" s="5">
        <f t="shared" si="2"/>
        <v>587</v>
      </c>
    </row>
    <row r="11" spans="1:16" ht="10.5">
      <c r="A11" s="6">
        <v>81</v>
      </c>
      <c r="B11" s="7" t="s">
        <v>43</v>
      </c>
      <c r="C11" s="5">
        <v>376</v>
      </c>
      <c r="D11" s="5">
        <v>388</v>
      </c>
      <c r="E11" s="5"/>
      <c r="F11" s="5"/>
      <c r="G11" s="5"/>
      <c r="H11" s="5"/>
      <c r="I11" s="5"/>
      <c r="J11" s="5"/>
      <c r="K11" s="5"/>
      <c r="L11" s="5"/>
      <c r="M11" s="5">
        <f t="shared" si="0"/>
        <v>0</v>
      </c>
      <c r="N11" s="5">
        <v>56</v>
      </c>
      <c r="O11" s="5">
        <f>+D11+M11+N11</f>
        <v>444</v>
      </c>
      <c r="P11" s="5">
        <f>+C11-O11</f>
        <v>-68</v>
      </c>
    </row>
    <row r="12" spans="1:16" ht="10.5">
      <c r="A12" s="4">
        <v>88</v>
      </c>
      <c r="B12" s="3" t="s">
        <v>3</v>
      </c>
      <c r="C12" s="5">
        <v>662</v>
      </c>
      <c r="D12" s="5">
        <v>17944</v>
      </c>
      <c r="E12" s="5"/>
      <c r="F12" s="5"/>
      <c r="G12" s="5"/>
      <c r="H12" s="5">
        <v>2</v>
      </c>
      <c r="I12" s="5">
        <v>795</v>
      </c>
      <c r="J12" s="5">
        <v>4</v>
      </c>
      <c r="K12" s="5"/>
      <c r="L12" s="5">
        <v>12</v>
      </c>
      <c r="M12" s="5">
        <f t="shared" si="0"/>
        <v>813</v>
      </c>
      <c r="N12" s="5">
        <v>110</v>
      </c>
      <c r="O12" s="5">
        <f>+D12+M12+N12</f>
        <v>18867</v>
      </c>
      <c r="P12" s="5">
        <f t="shared" si="2"/>
        <v>-18205</v>
      </c>
    </row>
    <row r="13" spans="1:16" ht="10.5">
      <c r="A13" s="4">
        <v>99</v>
      </c>
      <c r="B13" s="3" t="s">
        <v>4</v>
      </c>
      <c r="C13" s="5">
        <v>6676</v>
      </c>
      <c r="D13" s="5">
        <v>2126</v>
      </c>
      <c r="E13" s="5"/>
      <c r="F13" s="5"/>
      <c r="G13" s="5"/>
      <c r="H13" s="5"/>
      <c r="I13" s="5">
        <v>567</v>
      </c>
      <c r="J13" s="5"/>
      <c r="K13" s="5">
        <v>697</v>
      </c>
      <c r="L13" s="5">
        <v>42</v>
      </c>
      <c r="M13" s="5">
        <f t="shared" si="0"/>
        <v>1306</v>
      </c>
      <c r="N13" s="5">
        <v>43</v>
      </c>
      <c r="O13" s="5">
        <f t="shared" si="1"/>
        <v>3475</v>
      </c>
      <c r="P13" s="5">
        <f t="shared" si="2"/>
        <v>3201</v>
      </c>
    </row>
    <row r="14" spans="1:16" ht="10.5">
      <c r="A14" s="4">
        <v>107</v>
      </c>
      <c r="B14" s="3" t="s">
        <v>5</v>
      </c>
      <c r="C14" s="5">
        <v>7380</v>
      </c>
      <c r="D14" s="5">
        <v>2714</v>
      </c>
      <c r="E14" s="5"/>
      <c r="F14" s="5"/>
      <c r="G14" s="5"/>
      <c r="H14" s="5">
        <v>13</v>
      </c>
      <c r="I14" s="5">
        <v>1815</v>
      </c>
      <c r="J14" s="5">
        <v>59</v>
      </c>
      <c r="K14" s="5"/>
      <c r="L14" s="5">
        <v>9</v>
      </c>
      <c r="M14" s="5">
        <f t="shared" si="0"/>
        <v>1896</v>
      </c>
      <c r="N14" s="5">
        <v>24</v>
      </c>
      <c r="O14" s="5">
        <f t="shared" si="1"/>
        <v>4634</v>
      </c>
      <c r="P14" s="5">
        <f t="shared" si="2"/>
        <v>2746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0.5">
      <c r="B16" s="3" t="s">
        <v>21</v>
      </c>
      <c r="C16" s="5">
        <f>SUM(C8:C14)</f>
        <v>32087</v>
      </c>
      <c r="D16" s="5">
        <f aca="true" t="shared" si="3" ref="D16:P16">SUM(D8:D14)</f>
        <v>28718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15</v>
      </c>
      <c r="I16" s="5">
        <f t="shared" si="3"/>
        <v>6059</v>
      </c>
      <c r="J16" s="5">
        <f t="shared" si="3"/>
        <v>107</v>
      </c>
      <c r="K16" s="5">
        <f t="shared" si="3"/>
        <v>752</v>
      </c>
      <c r="L16" s="5">
        <f t="shared" si="3"/>
        <v>90</v>
      </c>
      <c r="M16" s="5">
        <f t="shared" si="3"/>
        <v>7023</v>
      </c>
      <c r="N16" s="5">
        <f t="shared" si="3"/>
        <v>532</v>
      </c>
      <c r="O16" s="5">
        <f t="shared" si="3"/>
        <v>36273</v>
      </c>
      <c r="P16" s="5">
        <f t="shared" si="3"/>
        <v>-4186</v>
      </c>
    </row>
    <row r="18" spans="1:16" ht="10.5">
      <c r="A18" s="6">
        <v>62</v>
      </c>
      <c r="B18" s="7" t="s">
        <v>6</v>
      </c>
      <c r="C18" s="5"/>
      <c r="D18" s="5">
        <v>4</v>
      </c>
      <c r="E18" s="5"/>
      <c r="F18" s="5"/>
      <c r="G18" s="5"/>
      <c r="H18" s="5"/>
      <c r="I18" s="5"/>
      <c r="J18" s="5"/>
      <c r="K18" s="5"/>
      <c r="L18" s="5"/>
      <c r="M18" s="5">
        <f aca="true" t="shared" si="4" ref="M18:M23">SUM(E18:L18)</f>
        <v>0</v>
      </c>
      <c r="N18" s="5"/>
      <c r="O18" s="5">
        <f aca="true" t="shared" si="5" ref="O18:O23">+D18+M18+N18</f>
        <v>4</v>
      </c>
      <c r="P18" s="5">
        <f aca="true" t="shared" si="6" ref="P18:P23">+C18-O18</f>
        <v>-4</v>
      </c>
    </row>
    <row r="19" spans="1:16" ht="10.5">
      <c r="A19" s="6">
        <v>63</v>
      </c>
      <c r="B19" s="7" t="s">
        <v>40</v>
      </c>
      <c r="C19" s="5">
        <v>18</v>
      </c>
      <c r="D19" s="5">
        <v>11</v>
      </c>
      <c r="E19" s="5"/>
      <c r="F19" s="5"/>
      <c r="G19" s="5"/>
      <c r="H19" s="5"/>
      <c r="I19" s="5"/>
      <c r="J19" s="5">
        <v>5</v>
      </c>
      <c r="K19" s="5">
        <v>2</v>
      </c>
      <c r="L19" s="5"/>
      <c r="M19" s="5">
        <f t="shared" si="4"/>
        <v>7</v>
      </c>
      <c r="N19" s="5"/>
      <c r="O19" s="5">
        <f t="shared" si="5"/>
        <v>18</v>
      </c>
      <c r="P19" s="5">
        <f t="shared" si="6"/>
        <v>0</v>
      </c>
    </row>
    <row r="20" spans="1:16" ht="10.5">
      <c r="A20" s="6">
        <v>65</v>
      </c>
      <c r="B20" s="7" t="s">
        <v>7</v>
      </c>
      <c r="C20" s="5">
        <v>20</v>
      </c>
      <c r="D20" s="5">
        <v>29</v>
      </c>
      <c r="E20" s="5"/>
      <c r="F20" s="5"/>
      <c r="G20" s="5"/>
      <c r="H20" s="5"/>
      <c r="I20" s="5"/>
      <c r="J20" s="5">
        <v>2</v>
      </c>
      <c r="K20" s="5">
        <v>29</v>
      </c>
      <c r="L20" s="5"/>
      <c r="M20" s="5">
        <f t="shared" si="4"/>
        <v>31</v>
      </c>
      <c r="N20" s="5"/>
      <c r="O20" s="5">
        <f t="shared" si="5"/>
        <v>60</v>
      </c>
      <c r="P20" s="5">
        <f t="shared" si="6"/>
        <v>-40</v>
      </c>
    </row>
    <row r="21" spans="1:16" ht="10.5">
      <c r="A21" s="6">
        <v>68</v>
      </c>
      <c r="B21" s="7" t="s">
        <v>8</v>
      </c>
      <c r="C21" s="5">
        <v>7</v>
      </c>
      <c r="D21" s="5">
        <v>8</v>
      </c>
      <c r="E21" s="5"/>
      <c r="F21" s="5"/>
      <c r="G21" s="5"/>
      <c r="H21" s="5"/>
      <c r="I21" s="5"/>
      <c r="J21" s="5">
        <v>2</v>
      </c>
      <c r="K21" s="5">
        <v>3</v>
      </c>
      <c r="L21" s="5"/>
      <c r="M21" s="5">
        <f t="shared" si="4"/>
        <v>5</v>
      </c>
      <c r="N21" s="5"/>
      <c r="O21" s="5">
        <f t="shared" si="5"/>
        <v>13</v>
      </c>
      <c r="P21" s="5">
        <f t="shared" si="6"/>
        <v>-6</v>
      </c>
    </row>
    <row r="22" spans="1:16" ht="10.5">
      <c r="A22" s="6">
        <v>76</v>
      </c>
      <c r="B22" s="7" t="s">
        <v>39</v>
      </c>
      <c r="C22" s="5">
        <v>55</v>
      </c>
      <c r="D22" s="5">
        <v>24</v>
      </c>
      <c r="E22" s="5"/>
      <c r="F22" s="5"/>
      <c r="G22" s="5"/>
      <c r="H22" s="5"/>
      <c r="I22" s="5">
        <v>1</v>
      </c>
      <c r="J22" s="5">
        <v>17</v>
      </c>
      <c r="K22" s="5">
        <v>1</v>
      </c>
      <c r="L22" s="5"/>
      <c r="M22" s="5">
        <f t="shared" si="4"/>
        <v>19</v>
      </c>
      <c r="N22" s="5"/>
      <c r="O22" s="5">
        <f t="shared" si="5"/>
        <v>43</v>
      </c>
      <c r="P22" s="5">
        <f t="shared" si="6"/>
        <v>12</v>
      </c>
    </row>
    <row r="23" spans="1:16" ht="10.5">
      <c r="A23" s="6">
        <v>94</v>
      </c>
      <c r="B23" s="7" t="s">
        <v>9</v>
      </c>
      <c r="C23" s="5">
        <v>3</v>
      </c>
      <c r="D23" s="5">
        <v>1</v>
      </c>
      <c r="E23" s="5"/>
      <c r="F23" s="5"/>
      <c r="G23" s="5"/>
      <c r="H23" s="5"/>
      <c r="I23" s="5"/>
      <c r="J23" s="5"/>
      <c r="K23" s="5"/>
      <c r="L23" s="5">
        <v>6</v>
      </c>
      <c r="M23" s="5">
        <f t="shared" si="4"/>
        <v>6</v>
      </c>
      <c r="N23" s="5"/>
      <c r="O23" s="5">
        <f t="shared" si="5"/>
        <v>7</v>
      </c>
      <c r="P23" s="5">
        <f t="shared" si="6"/>
        <v>-4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>SUM(C18:C23)</f>
        <v>103</v>
      </c>
      <c r="D25" s="5">
        <f>SUM(D18:D23)</f>
        <v>77</v>
      </c>
      <c r="E25" s="5">
        <f aca="true" t="shared" si="7" ref="E25:P25">SUM(E18:E23)</f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1</v>
      </c>
      <c r="J25" s="5">
        <f t="shared" si="7"/>
        <v>26</v>
      </c>
      <c r="K25" s="5">
        <f t="shared" si="7"/>
        <v>35</v>
      </c>
      <c r="L25" s="5">
        <f t="shared" si="7"/>
        <v>6</v>
      </c>
      <c r="M25" s="5">
        <f t="shared" si="7"/>
        <v>68</v>
      </c>
      <c r="N25" s="5">
        <f t="shared" si="7"/>
        <v>0</v>
      </c>
      <c r="O25" s="5">
        <f t="shared" si="7"/>
        <v>145</v>
      </c>
      <c r="P25" s="5">
        <f t="shared" si="7"/>
        <v>-42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>+C16+C25</f>
        <v>32190</v>
      </c>
      <c r="D27" s="10">
        <f aca="true" t="shared" si="8" ref="D27:P27">+D16+D25</f>
        <v>28795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15</v>
      </c>
      <c r="I27" s="10">
        <f t="shared" si="8"/>
        <v>6060</v>
      </c>
      <c r="J27" s="10">
        <f t="shared" si="8"/>
        <v>133</v>
      </c>
      <c r="K27" s="10">
        <f t="shared" si="8"/>
        <v>787</v>
      </c>
      <c r="L27" s="10">
        <f t="shared" si="8"/>
        <v>96</v>
      </c>
      <c r="M27" s="10">
        <f t="shared" si="8"/>
        <v>7091</v>
      </c>
      <c r="N27" s="10">
        <f t="shared" si="8"/>
        <v>532</v>
      </c>
      <c r="O27" s="10">
        <f t="shared" si="8"/>
        <v>36418</v>
      </c>
      <c r="P27" s="10">
        <f t="shared" si="8"/>
        <v>-4228</v>
      </c>
    </row>
    <row r="28" spans="1:16" s="11" customFormat="1" ht="10.5">
      <c r="A28" s="11" t="str">
        <f>+marzo!A28</f>
        <v>Fuente: Superintendencia de Salud, Archivos Maestros de Beneficiarios, Contratos y Cotizaciones. 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54</v>
      </c>
    </row>
    <row r="43" ht="10.5">
      <c r="A43" s="3" t="s">
        <v>55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20.00390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71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12</v>
      </c>
      <c r="F5" s="33"/>
      <c r="G5" s="33"/>
      <c r="H5" s="33"/>
      <c r="I5" s="33"/>
      <c r="J5" s="33"/>
      <c r="K5" s="33"/>
      <c r="L5" s="33"/>
      <c r="M5" s="29" t="s">
        <v>12</v>
      </c>
      <c r="N5" s="29" t="s">
        <v>38</v>
      </c>
      <c r="O5" s="29" t="s">
        <v>52</v>
      </c>
      <c r="P5" s="29" t="s">
        <v>53</v>
      </c>
    </row>
    <row r="6" spans="1:16" ht="10.5" customHeight="1">
      <c r="A6" s="30" t="s">
        <v>0</v>
      </c>
      <c r="B6" s="30" t="s">
        <v>10</v>
      </c>
      <c r="C6" s="30" t="s">
        <v>11</v>
      </c>
      <c r="D6" s="30" t="s">
        <v>37</v>
      </c>
      <c r="E6" s="30" t="s">
        <v>13</v>
      </c>
      <c r="F6" s="30" t="s">
        <v>14</v>
      </c>
      <c r="G6" s="30" t="s">
        <v>15</v>
      </c>
      <c r="H6" s="30" t="s">
        <v>16</v>
      </c>
      <c r="I6" s="30" t="s">
        <v>18</v>
      </c>
      <c r="J6" s="30" t="s">
        <v>17</v>
      </c>
      <c r="K6" s="30" t="s">
        <v>19</v>
      </c>
      <c r="L6" s="30" t="s">
        <v>20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6889</v>
      </c>
      <c r="D8" s="5">
        <v>2756</v>
      </c>
      <c r="E8" s="5"/>
      <c r="F8" s="5"/>
      <c r="G8" s="5"/>
      <c r="H8" s="5"/>
      <c r="I8" s="5">
        <v>1062</v>
      </c>
      <c r="J8" s="5">
        <v>55</v>
      </c>
      <c r="K8" s="5"/>
      <c r="L8" s="5">
        <v>11</v>
      </c>
      <c r="M8" s="5">
        <f>SUM(E8:L8)</f>
        <v>1128</v>
      </c>
      <c r="N8" s="5">
        <v>245</v>
      </c>
      <c r="O8" s="5">
        <f>+D8+M8+N8</f>
        <v>4129</v>
      </c>
      <c r="P8" s="5">
        <f>+C8-O8</f>
        <v>2760</v>
      </c>
    </row>
    <row r="9" spans="1:16" ht="10.5">
      <c r="A9" s="4">
        <v>78</v>
      </c>
      <c r="B9" s="3" t="s">
        <v>41</v>
      </c>
      <c r="C9" s="5">
        <v>6018</v>
      </c>
      <c r="D9" s="5">
        <v>4654</v>
      </c>
      <c r="E9" s="5"/>
      <c r="F9" s="5"/>
      <c r="G9" s="5"/>
      <c r="H9" s="5"/>
      <c r="I9" s="5">
        <v>1692</v>
      </c>
      <c r="J9" s="5">
        <v>16</v>
      </c>
      <c r="K9" s="5"/>
      <c r="L9" s="5">
        <v>3</v>
      </c>
      <c r="M9" s="5">
        <f aca="true" t="shared" si="0" ref="M9:M14">SUM(E9:L9)</f>
        <v>1711</v>
      </c>
      <c r="N9" s="5">
        <v>165</v>
      </c>
      <c r="O9" s="5">
        <f aca="true" t="shared" si="1" ref="O9:O14">+D9+M9+N9</f>
        <v>6530</v>
      </c>
      <c r="P9" s="5">
        <f aca="true" t="shared" si="2" ref="P9:P14">+C9-O9</f>
        <v>-512</v>
      </c>
    </row>
    <row r="10" spans="1:16" ht="10.5">
      <c r="A10" s="4">
        <v>80</v>
      </c>
      <c r="B10" s="3" t="s">
        <v>2</v>
      </c>
      <c r="C10" s="5">
        <v>785</v>
      </c>
      <c r="D10" s="5">
        <v>504</v>
      </c>
      <c r="E10" s="5"/>
      <c r="F10" s="5"/>
      <c r="G10" s="5"/>
      <c r="H10" s="5"/>
      <c r="I10" s="5">
        <v>100</v>
      </c>
      <c r="J10" s="5">
        <v>1</v>
      </c>
      <c r="K10" s="5">
        <v>32</v>
      </c>
      <c r="L10" s="5">
        <v>11</v>
      </c>
      <c r="M10" s="5">
        <f t="shared" si="0"/>
        <v>144</v>
      </c>
      <c r="N10" s="5">
        <v>5</v>
      </c>
      <c r="O10" s="5">
        <f t="shared" si="1"/>
        <v>653</v>
      </c>
      <c r="P10" s="5">
        <f t="shared" si="2"/>
        <v>132</v>
      </c>
    </row>
    <row r="11" spans="1:16" ht="10.5">
      <c r="A11" s="6">
        <v>81</v>
      </c>
      <c r="B11" s="7" t="s">
        <v>43</v>
      </c>
      <c r="C11" s="5">
        <v>642</v>
      </c>
      <c r="D11" s="5">
        <v>471</v>
      </c>
      <c r="E11" s="5"/>
      <c r="F11" s="5"/>
      <c r="G11" s="5"/>
      <c r="H11" s="5"/>
      <c r="I11" s="5"/>
      <c r="J11" s="5">
        <v>2</v>
      </c>
      <c r="K11" s="5"/>
      <c r="L11" s="5">
        <v>1</v>
      </c>
      <c r="M11" s="5">
        <f t="shared" si="0"/>
        <v>3</v>
      </c>
      <c r="N11" s="5">
        <v>73</v>
      </c>
      <c r="O11" s="5">
        <f>+D11+M11+N11</f>
        <v>547</v>
      </c>
      <c r="P11" s="5">
        <f>+C11-O11</f>
        <v>95</v>
      </c>
    </row>
    <row r="12" spans="1:16" ht="10.5">
      <c r="A12" s="4">
        <v>88</v>
      </c>
      <c r="B12" s="3" t="s">
        <v>3</v>
      </c>
      <c r="C12" s="5">
        <v>58</v>
      </c>
      <c r="D12" s="5">
        <v>282</v>
      </c>
      <c r="E12" s="5"/>
      <c r="F12" s="5"/>
      <c r="G12" s="5"/>
      <c r="H12" s="5"/>
      <c r="I12" s="5">
        <v>2</v>
      </c>
      <c r="J12" s="5">
        <v>10</v>
      </c>
      <c r="K12" s="5"/>
      <c r="L12" s="5">
        <v>2</v>
      </c>
      <c r="M12" s="5">
        <f t="shared" si="0"/>
        <v>14</v>
      </c>
      <c r="N12" s="5">
        <v>56</v>
      </c>
      <c r="O12" s="5">
        <f>+D12+M12+N12</f>
        <v>352</v>
      </c>
      <c r="P12" s="5">
        <f t="shared" si="2"/>
        <v>-294</v>
      </c>
    </row>
    <row r="13" spans="1:16" ht="10.5">
      <c r="A13" s="4">
        <v>99</v>
      </c>
      <c r="B13" s="3" t="s">
        <v>4</v>
      </c>
      <c r="C13" s="5">
        <v>5234</v>
      </c>
      <c r="D13" s="5">
        <v>3066</v>
      </c>
      <c r="E13" s="5"/>
      <c r="F13" s="5"/>
      <c r="G13" s="5"/>
      <c r="H13" s="5"/>
      <c r="I13" s="5">
        <v>512</v>
      </c>
      <c r="J13" s="5"/>
      <c r="K13" s="5">
        <v>418</v>
      </c>
      <c r="L13" s="5">
        <v>42</v>
      </c>
      <c r="M13" s="5">
        <f t="shared" si="0"/>
        <v>972</v>
      </c>
      <c r="N13" s="5">
        <v>42</v>
      </c>
      <c r="O13" s="5">
        <f t="shared" si="1"/>
        <v>4080</v>
      </c>
      <c r="P13" s="5">
        <f t="shared" si="2"/>
        <v>1154</v>
      </c>
    </row>
    <row r="14" spans="1:16" ht="10.5">
      <c r="A14" s="4">
        <v>107</v>
      </c>
      <c r="B14" s="3" t="s">
        <v>5</v>
      </c>
      <c r="C14" s="5">
        <v>6969</v>
      </c>
      <c r="D14" s="5">
        <v>3774</v>
      </c>
      <c r="E14" s="5"/>
      <c r="F14" s="5"/>
      <c r="G14" s="5"/>
      <c r="H14" s="5">
        <v>5</v>
      </c>
      <c r="I14" s="5">
        <v>1758</v>
      </c>
      <c r="J14" s="5">
        <v>67</v>
      </c>
      <c r="K14" s="5"/>
      <c r="L14" s="5">
        <v>27</v>
      </c>
      <c r="M14" s="5">
        <f t="shared" si="0"/>
        <v>1857</v>
      </c>
      <c r="N14" s="5">
        <v>34</v>
      </c>
      <c r="O14" s="5">
        <f t="shared" si="1"/>
        <v>5665</v>
      </c>
      <c r="P14" s="5">
        <f t="shared" si="2"/>
        <v>1304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0.5">
      <c r="B16" s="3" t="s">
        <v>21</v>
      </c>
      <c r="C16" s="5">
        <f>SUM(C8:C14)</f>
        <v>26595</v>
      </c>
      <c r="D16" s="5">
        <f aca="true" t="shared" si="3" ref="D16:P16">SUM(D8:D14)</f>
        <v>15507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5</v>
      </c>
      <c r="I16" s="5">
        <f t="shared" si="3"/>
        <v>5126</v>
      </c>
      <c r="J16" s="5">
        <f t="shared" si="3"/>
        <v>151</v>
      </c>
      <c r="K16" s="5">
        <f t="shared" si="3"/>
        <v>450</v>
      </c>
      <c r="L16" s="5">
        <f t="shared" si="3"/>
        <v>97</v>
      </c>
      <c r="M16" s="5">
        <f t="shared" si="3"/>
        <v>5829</v>
      </c>
      <c r="N16" s="5">
        <f t="shared" si="3"/>
        <v>620</v>
      </c>
      <c r="O16" s="5">
        <f t="shared" si="3"/>
        <v>21956</v>
      </c>
      <c r="P16" s="5">
        <f t="shared" si="3"/>
        <v>4639</v>
      </c>
    </row>
    <row r="18" spans="1:16" ht="10.5">
      <c r="A18" s="6">
        <v>62</v>
      </c>
      <c r="B18" s="7" t="s">
        <v>6</v>
      </c>
      <c r="C18" s="5">
        <v>1</v>
      </c>
      <c r="D18" s="5">
        <v>3</v>
      </c>
      <c r="E18" s="5"/>
      <c r="F18" s="5"/>
      <c r="G18" s="5"/>
      <c r="H18" s="5"/>
      <c r="I18" s="5"/>
      <c r="J18" s="5">
        <v>1</v>
      </c>
      <c r="K18" s="5"/>
      <c r="L18" s="5"/>
      <c r="M18" s="5">
        <f aca="true" t="shared" si="4" ref="M18:M23">SUM(E18:L18)</f>
        <v>1</v>
      </c>
      <c r="N18" s="5"/>
      <c r="O18" s="5">
        <f aca="true" t="shared" si="5" ref="O18:O23">+D18+M18+N18</f>
        <v>4</v>
      </c>
      <c r="P18" s="5">
        <f aca="true" t="shared" si="6" ref="P18:P23">+C18-O18</f>
        <v>-3</v>
      </c>
    </row>
    <row r="19" spans="1:16" ht="10.5">
      <c r="A19" s="6">
        <v>63</v>
      </c>
      <c r="B19" s="7" t="s">
        <v>40</v>
      </c>
      <c r="C19" s="5">
        <v>11</v>
      </c>
      <c r="D19" s="5">
        <v>24</v>
      </c>
      <c r="E19" s="5"/>
      <c r="F19" s="5"/>
      <c r="G19" s="5"/>
      <c r="H19" s="5"/>
      <c r="I19" s="5"/>
      <c r="J19" s="5">
        <v>8</v>
      </c>
      <c r="K19" s="5"/>
      <c r="L19" s="5"/>
      <c r="M19" s="5">
        <f t="shared" si="4"/>
        <v>8</v>
      </c>
      <c r="N19" s="5"/>
      <c r="O19" s="5">
        <f t="shared" si="5"/>
        <v>32</v>
      </c>
      <c r="P19" s="5">
        <f t="shared" si="6"/>
        <v>-21</v>
      </c>
    </row>
    <row r="20" spans="1:16" ht="10.5">
      <c r="A20" s="6">
        <v>65</v>
      </c>
      <c r="B20" s="7" t="s">
        <v>7</v>
      </c>
      <c r="C20" s="5">
        <v>25</v>
      </c>
      <c r="D20" s="5">
        <v>33</v>
      </c>
      <c r="E20" s="5"/>
      <c r="F20" s="5"/>
      <c r="G20" s="5"/>
      <c r="H20" s="5"/>
      <c r="I20" s="5">
        <v>55</v>
      </c>
      <c r="J20" s="5">
        <v>4</v>
      </c>
      <c r="K20" s="5">
        <v>8</v>
      </c>
      <c r="L20" s="5"/>
      <c r="M20" s="5">
        <f t="shared" si="4"/>
        <v>67</v>
      </c>
      <c r="N20" s="5"/>
      <c r="O20" s="5">
        <f t="shared" si="5"/>
        <v>100</v>
      </c>
      <c r="P20" s="5">
        <f t="shared" si="6"/>
        <v>-75</v>
      </c>
    </row>
    <row r="21" spans="1:16" ht="10.5">
      <c r="A21" s="6">
        <v>68</v>
      </c>
      <c r="B21" s="7" t="s">
        <v>8</v>
      </c>
      <c r="C21" s="5">
        <v>5</v>
      </c>
      <c r="D21" s="5">
        <v>5</v>
      </c>
      <c r="E21" s="5"/>
      <c r="F21" s="5"/>
      <c r="G21" s="5"/>
      <c r="H21" s="5"/>
      <c r="I21" s="5"/>
      <c r="J21" s="5"/>
      <c r="K21" s="5"/>
      <c r="L21" s="5"/>
      <c r="M21" s="5">
        <f t="shared" si="4"/>
        <v>0</v>
      </c>
      <c r="N21" s="5"/>
      <c r="O21" s="5">
        <f t="shared" si="5"/>
        <v>5</v>
      </c>
      <c r="P21" s="5">
        <f t="shared" si="6"/>
        <v>0</v>
      </c>
    </row>
    <row r="22" spans="1:16" ht="10.5">
      <c r="A22" s="6">
        <v>76</v>
      </c>
      <c r="B22" s="7" t="s">
        <v>39</v>
      </c>
      <c r="C22" s="5">
        <v>49</v>
      </c>
      <c r="D22" s="5">
        <v>31</v>
      </c>
      <c r="E22" s="5"/>
      <c r="F22" s="5"/>
      <c r="G22" s="5"/>
      <c r="H22" s="5"/>
      <c r="I22" s="5">
        <v>5</v>
      </c>
      <c r="J22" s="5">
        <v>18</v>
      </c>
      <c r="K22" s="5">
        <v>5</v>
      </c>
      <c r="L22" s="5"/>
      <c r="M22" s="5">
        <f t="shared" si="4"/>
        <v>28</v>
      </c>
      <c r="N22" s="5"/>
      <c r="O22" s="5">
        <f t="shared" si="5"/>
        <v>59</v>
      </c>
      <c r="P22" s="5">
        <f t="shared" si="6"/>
        <v>-10</v>
      </c>
    </row>
    <row r="23" spans="1:16" ht="10.5">
      <c r="A23" s="6">
        <v>94</v>
      </c>
      <c r="B23" s="7" t="s">
        <v>9</v>
      </c>
      <c r="C23" s="5">
        <v>2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>
        <f t="shared" si="4"/>
        <v>0</v>
      </c>
      <c r="N23" s="5"/>
      <c r="O23" s="5">
        <f t="shared" si="5"/>
        <v>1</v>
      </c>
      <c r="P23" s="5">
        <f t="shared" si="6"/>
        <v>1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>SUM(C18:C23)</f>
        <v>93</v>
      </c>
      <c r="D25" s="5">
        <f aca="true" t="shared" si="7" ref="D25:P25">SUM(D18:D23)</f>
        <v>97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60</v>
      </c>
      <c r="J25" s="5">
        <f t="shared" si="7"/>
        <v>31</v>
      </c>
      <c r="K25" s="5">
        <f t="shared" si="7"/>
        <v>13</v>
      </c>
      <c r="L25" s="5">
        <f t="shared" si="7"/>
        <v>0</v>
      </c>
      <c r="M25" s="5">
        <f t="shared" si="7"/>
        <v>104</v>
      </c>
      <c r="N25" s="5">
        <f t="shared" si="7"/>
        <v>0</v>
      </c>
      <c r="O25" s="5">
        <f t="shared" si="7"/>
        <v>201</v>
      </c>
      <c r="P25" s="5">
        <f t="shared" si="7"/>
        <v>-108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>+C16+C25</f>
        <v>26688</v>
      </c>
      <c r="D27" s="10">
        <f aca="true" t="shared" si="8" ref="D27:P27">+D16+D25</f>
        <v>15604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5</v>
      </c>
      <c r="I27" s="10">
        <f t="shared" si="8"/>
        <v>5186</v>
      </c>
      <c r="J27" s="10">
        <f t="shared" si="8"/>
        <v>182</v>
      </c>
      <c r="K27" s="10">
        <f t="shared" si="8"/>
        <v>463</v>
      </c>
      <c r="L27" s="10">
        <f t="shared" si="8"/>
        <v>97</v>
      </c>
      <c r="M27" s="10">
        <f t="shared" si="8"/>
        <v>5933</v>
      </c>
      <c r="N27" s="10">
        <f t="shared" si="8"/>
        <v>620</v>
      </c>
      <c r="O27" s="10">
        <f t="shared" si="8"/>
        <v>22157</v>
      </c>
      <c r="P27" s="10">
        <f t="shared" si="8"/>
        <v>4531</v>
      </c>
    </row>
    <row r="28" spans="1:16" s="11" customFormat="1" ht="10.5">
      <c r="A28" s="11" t="str">
        <f>+abril!A28</f>
        <v>Fuente: Superintendencia de Salud, Archivos Maestros de Beneficiarios, Contratos y Cotizaciones. 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54</v>
      </c>
    </row>
    <row r="43" ht="10.5">
      <c r="A43" s="3" t="s">
        <v>55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20.00390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12</v>
      </c>
      <c r="F5" s="33"/>
      <c r="G5" s="33"/>
      <c r="H5" s="33"/>
      <c r="I5" s="33"/>
      <c r="J5" s="33"/>
      <c r="K5" s="33"/>
      <c r="L5" s="33"/>
      <c r="M5" s="29" t="s">
        <v>12</v>
      </c>
      <c r="N5" s="29" t="s">
        <v>38</v>
      </c>
      <c r="O5" s="29" t="s">
        <v>52</v>
      </c>
      <c r="P5" s="29" t="s">
        <v>53</v>
      </c>
    </row>
    <row r="6" spans="1:16" ht="10.5" customHeight="1">
      <c r="A6" s="30" t="s">
        <v>0</v>
      </c>
      <c r="B6" s="30" t="s">
        <v>10</v>
      </c>
      <c r="C6" s="30" t="s">
        <v>11</v>
      </c>
      <c r="D6" s="30" t="s">
        <v>37</v>
      </c>
      <c r="E6" s="30" t="s">
        <v>13</v>
      </c>
      <c r="F6" s="30" t="s">
        <v>14</v>
      </c>
      <c r="G6" s="30" t="s">
        <v>15</v>
      </c>
      <c r="H6" s="30" t="s">
        <v>16</v>
      </c>
      <c r="I6" s="30" t="s">
        <v>18</v>
      </c>
      <c r="J6" s="30" t="s">
        <v>17</v>
      </c>
      <c r="K6" s="30" t="s">
        <v>19</v>
      </c>
      <c r="L6" s="30" t="s">
        <v>20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5744</v>
      </c>
      <c r="D8" s="5">
        <v>2379</v>
      </c>
      <c r="E8" s="5"/>
      <c r="F8" s="5"/>
      <c r="G8" s="5"/>
      <c r="H8" s="5"/>
      <c r="I8" s="5">
        <v>1011</v>
      </c>
      <c r="J8" s="5">
        <v>49</v>
      </c>
      <c r="K8" s="5"/>
      <c r="L8" s="5">
        <v>15</v>
      </c>
      <c r="M8" s="5">
        <f>SUM(E8:L8)</f>
        <v>1075</v>
      </c>
      <c r="N8" s="5">
        <v>215</v>
      </c>
      <c r="O8" s="5">
        <f>+D8+M8+N8</f>
        <v>3669</v>
      </c>
      <c r="P8" s="5">
        <f>+C8-O8</f>
        <v>2075</v>
      </c>
    </row>
    <row r="9" spans="1:16" ht="10.5">
      <c r="A9" s="4">
        <v>78</v>
      </c>
      <c r="B9" s="3" t="s">
        <v>41</v>
      </c>
      <c r="C9" s="5">
        <v>4922</v>
      </c>
      <c r="D9" s="5">
        <v>4129</v>
      </c>
      <c r="E9" s="5"/>
      <c r="F9" s="5"/>
      <c r="G9" s="5"/>
      <c r="H9" s="5">
        <v>1</v>
      </c>
      <c r="I9" s="5">
        <v>1989</v>
      </c>
      <c r="J9" s="5">
        <v>11</v>
      </c>
      <c r="K9" s="5"/>
      <c r="L9" s="5">
        <v>4</v>
      </c>
      <c r="M9" s="5">
        <f aca="true" t="shared" si="0" ref="M9:M14">SUM(E9:L9)</f>
        <v>2005</v>
      </c>
      <c r="N9" s="5">
        <v>5</v>
      </c>
      <c r="O9" s="5">
        <f aca="true" t="shared" si="1" ref="O9:O14">+D9+M9+N9</f>
        <v>6139</v>
      </c>
      <c r="P9" s="5">
        <f aca="true" t="shared" si="2" ref="P9:P14">+C9-O9</f>
        <v>-1217</v>
      </c>
    </row>
    <row r="10" spans="1:16" ht="10.5">
      <c r="A10" s="4">
        <v>80</v>
      </c>
      <c r="B10" s="3" t="s">
        <v>2</v>
      </c>
      <c r="C10" s="5">
        <v>667</v>
      </c>
      <c r="D10" s="5">
        <v>377</v>
      </c>
      <c r="E10" s="5"/>
      <c r="F10" s="5"/>
      <c r="G10" s="5"/>
      <c r="H10" s="5"/>
      <c r="I10" s="5">
        <v>138</v>
      </c>
      <c r="J10" s="5">
        <v>1</v>
      </c>
      <c r="K10" s="5">
        <v>51</v>
      </c>
      <c r="L10" s="5">
        <v>6</v>
      </c>
      <c r="M10" s="5">
        <f t="shared" si="0"/>
        <v>196</v>
      </c>
      <c r="N10" s="5">
        <v>4</v>
      </c>
      <c r="O10" s="5">
        <f t="shared" si="1"/>
        <v>577</v>
      </c>
      <c r="P10" s="5">
        <f t="shared" si="2"/>
        <v>90</v>
      </c>
    </row>
    <row r="11" spans="1:16" ht="10.5">
      <c r="A11" s="6">
        <v>81</v>
      </c>
      <c r="B11" s="7" t="s">
        <v>43</v>
      </c>
      <c r="C11" s="5">
        <v>476</v>
      </c>
      <c r="D11" s="5">
        <v>318</v>
      </c>
      <c r="E11" s="5"/>
      <c r="F11" s="5"/>
      <c r="G11" s="5"/>
      <c r="H11" s="5"/>
      <c r="I11" s="5"/>
      <c r="J11" s="5">
        <v>3</v>
      </c>
      <c r="K11" s="5"/>
      <c r="L11" s="5"/>
      <c r="M11" s="5">
        <f t="shared" si="0"/>
        <v>3</v>
      </c>
      <c r="N11" s="5">
        <v>42</v>
      </c>
      <c r="O11" s="5">
        <f>+D11+M11+N11</f>
        <v>363</v>
      </c>
      <c r="P11" s="5">
        <f>+C11-O11</f>
        <v>113</v>
      </c>
    </row>
    <row r="12" spans="1:16" ht="10.5">
      <c r="A12" s="4">
        <v>88</v>
      </c>
      <c r="B12" s="3" t="s">
        <v>3</v>
      </c>
      <c r="C12" s="5">
        <v>198</v>
      </c>
      <c r="D12" s="5">
        <v>103</v>
      </c>
      <c r="E12" s="5"/>
      <c r="F12" s="5"/>
      <c r="G12" s="5"/>
      <c r="H12" s="5"/>
      <c r="I12" s="5">
        <v>1</v>
      </c>
      <c r="J12" s="5">
        <v>11</v>
      </c>
      <c r="K12" s="5"/>
      <c r="L12" s="5">
        <v>2</v>
      </c>
      <c r="M12" s="5">
        <f t="shared" si="0"/>
        <v>14</v>
      </c>
      <c r="N12" s="5">
        <v>31</v>
      </c>
      <c r="O12" s="5">
        <f>+D12+M12+N12</f>
        <v>148</v>
      </c>
      <c r="P12" s="5">
        <f t="shared" si="2"/>
        <v>50</v>
      </c>
    </row>
    <row r="13" spans="1:16" ht="10.5">
      <c r="A13" s="4">
        <v>99</v>
      </c>
      <c r="B13" s="3" t="s">
        <v>4</v>
      </c>
      <c r="C13" s="5">
        <v>4657</v>
      </c>
      <c r="D13" s="5">
        <v>2351</v>
      </c>
      <c r="E13" s="5"/>
      <c r="F13" s="5"/>
      <c r="G13" s="5"/>
      <c r="H13" s="5"/>
      <c r="I13" s="5">
        <v>567</v>
      </c>
      <c r="J13" s="5"/>
      <c r="K13" s="5">
        <v>671</v>
      </c>
      <c r="L13" s="5">
        <v>383</v>
      </c>
      <c r="M13" s="5">
        <f t="shared" si="0"/>
        <v>1621</v>
      </c>
      <c r="N13" s="5">
        <v>31</v>
      </c>
      <c r="O13" s="5">
        <f t="shared" si="1"/>
        <v>4003</v>
      </c>
      <c r="P13" s="5">
        <f t="shared" si="2"/>
        <v>654</v>
      </c>
    </row>
    <row r="14" spans="1:16" ht="10.5">
      <c r="A14" s="4">
        <v>107</v>
      </c>
      <c r="B14" s="3" t="s">
        <v>5</v>
      </c>
      <c r="C14" s="5">
        <v>5510</v>
      </c>
      <c r="D14" s="5">
        <v>3272</v>
      </c>
      <c r="E14" s="5"/>
      <c r="F14" s="5"/>
      <c r="G14" s="5"/>
      <c r="H14" s="5">
        <v>3</v>
      </c>
      <c r="I14" s="5">
        <v>2021</v>
      </c>
      <c r="J14" s="5">
        <v>43</v>
      </c>
      <c r="K14" s="5"/>
      <c r="L14" s="5">
        <v>24</v>
      </c>
      <c r="M14" s="5">
        <f t="shared" si="0"/>
        <v>2091</v>
      </c>
      <c r="N14" s="5">
        <v>34</v>
      </c>
      <c r="O14" s="5">
        <f t="shared" si="1"/>
        <v>5397</v>
      </c>
      <c r="P14" s="5">
        <f t="shared" si="2"/>
        <v>113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0.5">
      <c r="B16" s="3" t="s">
        <v>21</v>
      </c>
      <c r="C16" s="5">
        <f>SUM(C8:C14)</f>
        <v>22174</v>
      </c>
      <c r="D16" s="5">
        <f aca="true" t="shared" si="3" ref="D16:P16">SUM(D8:D14)</f>
        <v>12929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4</v>
      </c>
      <c r="I16" s="5">
        <f t="shared" si="3"/>
        <v>5727</v>
      </c>
      <c r="J16" s="5">
        <f t="shared" si="3"/>
        <v>118</v>
      </c>
      <c r="K16" s="5">
        <f t="shared" si="3"/>
        <v>722</v>
      </c>
      <c r="L16" s="5">
        <f t="shared" si="3"/>
        <v>434</v>
      </c>
      <c r="M16" s="5">
        <f t="shared" si="3"/>
        <v>7005</v>
      </c>
      <c r="N16" s="5">
        <f t="shared" si="3"/>
        <v>362</v>
      </c>
      <c r="O16" s="5">
        <f t="shared" si="3"/>
        <v>20296</v>
      </c>
      <c r="P16" s="5">
        <f t="shared" si="3"/>
        <v>1878</v>
      </c>
    </row>
    <row r="18" spans="1:16" ht="10.5">
      <c r="A18" s="6">
        <v>62</v>
      </c>
      <c r="B18" s="7" t="s">
        <v>6</v>
      </c>
      <c r="C18" s="5"/>
      <c r="D18" s="5">
        <v>5</v>
      </c>
      <c r="E18" s="5"/>
      <c r="F18" s="5"/>
      <c r="G18" s="5"/>
      <c r="H18" s="5"/>
      <c r="I18" s="5"/>
      <c r="J18" s="5"/>
      <c r="K18" s="5"/>
      <c r="L18" s="5"/>
      <c r="M18" s="5">
        <f aca="true" t="shared" si="4" ref="M18:M23">SUM(E18:L18)</f>
        <v>0</v>
      </c>
      <c r="N18" s="5"/>
      <c r="O18" s="5">
        <f aca="true" t="shared" si="5" ref="O18:O23">+D18+M18+N18</f>
        <v>5</v>
      </c>
      <c r="P18" s="5">
        <f aca="true" t="shared" si="6" ref="P18:P23">+C18-O18</f>
        <v>-5</v>
      </c>
    </row>
    <row r="19" spans="1:16" ht="10.5">
      <c r="A19" s="6">
        <v>63</v>
      </c>
      <c r="B19" s="7" t="s">
        <v>40</v>
      </c>
      <c r="C19" s="5">
        <v>12</v>
      </c>
      <c r="D19" s="5">
        <v>22</v>
      </c>
      <c r="E19" s="5"/>
      <c r="F19" s="5"/>
      <c r="G19" s="5"/>
      <c r="H19" s="5"/>
      <c r="I19" s="5">
        <v>15</v>
      </c>
      <c r="J19" s="5">
        <v>7</v>
      </c>
      <c r="K19" s="5">
        <v>5</v>
      </c>
      <c r="L19" s="5"/>
      <c r="M19" s="5">
        <f t="shared" si="4"/>
        <v>27</v>
      </c>
      <c r="N19" s="5"/>
      <c r="O19" s="5">
        <f t="shared" si="5"/>
        <v>49</v>
      </c>
      <c r="P19" s="5">
        <f t="shared" si="6"/>
        <v>-37</v>
      </c>
    </row>
    <row r="20" spans="1:16" ht="10.5">
      <c r="A20" s="6">
        <v>65</v>
      </c>
      <c r="B20" s="7" t="s">
        <v>7</v>
      </c>
      <c r="C20" s="5">
        <v>23</v>
      </c>
      <c r="D20" s="5">
        <v>26</v>
      </c>
      <c r="E20" s="5"/>
      <c r="F20" s="5"/>
      <c r="G20" s="5"/>
      <c r="H20" s="5"/>
      <c r="I20" s="5">
        <v>1</v>
      </c>
      <c r="J20" s="5">
        <v>7</v>
      </c>
      <c r="K20" s="5">
        <v>10</v>
      </c>
      <c r="L20" s="5"/>
      <c r="M20" s="5">
        <f t="shared" si="4"/>
        <v>18</v>
      </c>
      <c r="N20" s="5"/>
      <c r="O20" s="5">
        <f t="shared" si="5"/>
        <v>44</v>
      </c>
      <c r="P20" s="5">
        <f t="shared" si="6"/>
        <v>-21</v>
      </c>
    </row>
    <row r="21" spans="1:16" ht="10.5">
      <c r="A21" s="6">
        <v>68</v>
      </c>
      <c r="B21" s="7" t="s">
        <v>8</v>
      </c>
      <c r="C21" s="5">
        <v>4</v>
      </c>
      <c r="D21" s="5">
        <v>2</v>
      </c>
      <c r="E21" s="5"/>
      <c r="F21" s="5"/>
      <c r="G21" s="5"/>
      <c r="H21" s="5"/>
      <c r="I21" s="5"/>
      <c r="J21" s="5">
        <v>1</v>
      </c>
      <c r="K21" s="5">
        <v>1</v>
      </c>
      <c r="L21" s="5"/>
      <c r="M21" s="5">
        <f t="shared" si="4"/>
        <v>2</v>
      </c>
      <c r="N21" s="5"/>
      <c r="O21" s="5">
        <f t="shared" si="5"/>
        <v>4</v>
      </c>
      <c r="P21" s="5">
        <f t="shared" si="6"/>
        <v>0</v>
      </c>
    </row>
    <row r="22" spans="1:16" ht="10.5">
      <c r="A22" s="6">
        <v>76</v>
      </c>
      <c r="B22" s="7" t="s">
        <v>39</v>
      </c>
      <c r="C22" s="5">
        <v>61</v>
      </c>
      <c r="D22" s="5">
        <v>24</v>
      </c>
      <c r="E22" s="5"/>
      <c r="F22" s="5"/>
      <c r="G22" s="5"/>
      <c r="H22" s="5"/>
      <c r="I22" s="5">
        <v>7</v>
      </c>
      <c r="J22" s="5">
        <v>10</v>
      </c>
      <c r="K22" s="5">
        <v>7</v>
      </c>
      <c r="L22" s="5"/>
      <c r="M22" s="5">
        <f t="shared" si="4"/>
        <v>24</v>
      </c>
      <c r="N22" s="5"/>
      <c r="O22" s="5">
        <f t="shared" si="5"/>
        <v>48</v>
      </c>
      <c r="P22" s="5">
        <f t="shared" si="6"/>
        <v>13</v>
      </c>
    </row>
    <row r="23" spans="1:16" ht="10.5">
      <c r="A23" s="6">
        <v>94</v>
      </c>
      <c r="B23" s="7" t="s">
        <v>9</v>
      </c>
      <c r="C23" s="5">
        <v>4</v>
      </c>
      <c r="D23" s="5">
        <v>1</v>
      </c>
      <c r="E23" s="5"/>
      <c r="F23" s="5"/>
      <c r="G23" s="5"/>
      <c r="H23" s="5"/>
      <c r="I23" s="5"/>
      <c r="J23" s="5"/>
      <c r="K23" s="5"/>
      <c r="L23" s="5">
        <v>2</v>
      </c>
      <c r="M23" s="5">
        <f t="shared" si="4"/>
        <v>2</v>
      </c>
      <c r="N23" s="5"/>
      <c r="O23" s="5">
        <f t="shared" si="5"/>
        <v>3</v>
      </c>
      <c r="P23" s="5">
        <f t="shared" si="6"/>
        <v>1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>SUM(C18:C23)</f>
        <v>104</v>
      </c>
      <c r="D25" s="5">
        <f aca="true" t="shared" si="7" ref="D25:P25">SUM(D18:D23)</f>
        <v>80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23</v>
      </c>
      <c r="J25" s="5">
        <f t="shared" si="7"/>
        <v>25</v>
      </c>
      <c r="K25" s="5">
        <f t="shared" si="7"/>
        <v>23</v>
      </c>
      <c r="L25" s="5">
        <f t="shared" si="7"/>
        <v>2</v>
      </c>
      <c r="M25" s="5">
        <f t="shared" si="7"/>
        <v>73</v>
      </c>
      <c r="N25" s="5">
        <f t="shared" si="7"/>
        <v>0</v>
      </c>
      <c r="O25" s="5">
        <f t="shared" si="7"/>
        <v>153</v>
      </c>
      <c r="P25" s="5">
        <f t="shared" si="7"/>
        <v>-49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>+C16+C25</f>
        <v>22278</v>
      </c>
      <c r="D27" s="10">
        <f aca="true" t="shared" si="8" ref="D27:P27">+D16+D25</f>
        <v>13009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4</v>
      </c>
      <c r="I27" s="10">
        <f t="shared" si="8"/>
        <v>5750</v>
      </c>
      <c r="J27" s="10">
        <f t="shared" si="8"/>
        <v>143</v>
      </c>
      <c r="K27" s="10">
        <f t="shared" si="8"/>
        <v>745</v>
      </c>
      <c r="L27" s="10">
        <f t="shared" si="8"/>
        <v>436</v>
      </c>
      <c r="M27" s="10">
        <f t="shared" si="8"/>
        <v>7078</v>
      </c>
      <c r="N27" s="10">
        <f t="shared" si="8"/>
        <v>362</v>
      </c>
      <c r="O27" s="10">
        <f t="shared" si="8"/>
        <v>20449</v>
      </c>
      <c r="P27" s="10">
        <f t="shared" si="8"/>
        <v>1829</v>
      </c>
    </row>
    <row r="28" spans="1:16" s="11" customFormat="1" ht="10.5">
      <c r="A28" s="11" t="str">
        <f>+mayo!A27</f>
        <v>Fuente: Superintendencia de Salud, Archivos Maestros de Beneficiarios, Contratos y Cotizaciones. 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54</v>
      </c>
    </row>
    <row r="43" ht="10.5">
      <c r="A43" s="3" t="s">
        <v>55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73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12</v>
      </c>
      <c r="F5" s="33"/>
      <c r="G5" s="33"/>
      <c r="H5" s="33"/>
      <c r="I5" s="33"/>
      <c r="J5" s="33"/>
      <c r="K5" s="33"/>
      <c r="L5" s="33"/>
      <c r="M5" s="29" t="s">
        <v>12</v>
      </c>
      <c r="N5" s="29" t="s">
        <v>38</v>
      </c>
      <c r="O5" s="29" t="s">
        <v>52</v>
      </c>
      <c r="P5" s="29" t="s">
        <v>53</v>
      </c>
    </row>
    <row r="6" spans="1:16" ht="10.5" customHeight="1">
      <c r="A6" s="30" t="s">
        <v>0</v>
      </c>
      <c r="B6" s="30" t="s">
        <v>10</v>
      </c>
      <c r="C6" s="30" t="s">
        <v>11</v>
      </c>
      <c r="D6" s="30" t="s">
        <v>37</v>
      </c>
      <c r="E6" s="30" t="s">
        <v>13</v>
      </c>
      <c r="F6" s="30" t="s">
        <v>14</v>
      </c>
      <c r="G6" s="30" t="s">
        <v>15</v>
      </c>
      <c r="H6" s="30" t="s">
        <v>16</v>
      </c>
      <c r="I6" s="30" t="s">
        <v>18</v>
      </c>
      <c r="J6" s="30" t="s">
        <v>17</v>
      </c>
      <c r="K6" s="30" t="s">
        <v>19</v>
      </c>
      <c r="L6" s="30" t="s">
        <v>20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9460</v>
      </c>
      <c r="D8" s="5">
        <v>2654</v>
      </c>
      <c r="E8" s="5"/>
      <c r="F8" s="5"/>
      <c r="G8" s="5"/>
      <c r="H8" s="5"/>
      <c r="I8" s="5">
        <v>1043</v>
      </c>
      <c r="J8" s="5">
        <v>39</v>
      </c>
      <c r="K8" s="5"/>
      <c r="L8" s="5">
        <v>7</v>
      </c>
      <c r="M8" s="5">
        <f aca="true" t="shared" si="0" ref="M8:M13">SUM(E8:L8)</f>
        <v>1089</v>
      </c>
      <c r="N8" s="5">
        <v>208</v>
      </c>
      <c r="O8" s="5">
        <f aca="true" t="shared" si="1" ref="O8:O13">+D8+M8+N8</f>
        <v>3951</v>
      </c>
      <c r="P8" s="5">
        <f aca="true" t="shared" si="2" ref="P8:P13">+C8-O8</f>
        <v>5509</v>
      </c>
    </row>
    <row r="9" spans="1:16" ht="10.5">
      <c r="A9" s="4">
        <v>78</v>
      </c>
      <c r="B9" s="3" t="s">
        <v>41</v>
      </c>
      <c r="C9" s="5">
        <v>9328</v>
      </c>
      <c r="D9" s="5">
        <v>4232</v>
      </c>
      <c r="E9" s="5"/>
      <c r="F9" s="5"/>
      <c r="G9" s="5"/>
      <c r="H9" s="5">
        <v>7</v>
      </c>
      <c r="I9" s="5">
        <v>1568</v>
      </c>
      <c r="J9" s="5">
        <v>13</v>
      </c>
      <c r="K9" s="5"/>
      <c r="L9" s="5">
        <v>10</v>
      </c>
      <c r="M9" s="5">
        <f t="shared" si="0"/>
        <v>1598</v>
      </c>
      <c r="N9" s="5"/>
      <c r="O9" s="5">
        <f t="shared" si="1"/>
        <v>5830</v>
      </c>
      <c r="P9" s="5">
        <f t="shared" si="2"/>
        <v>3498</v>
      </c>
    </row>
    <row r="10" spans="1:16" ht="10.5">
      <c r="A10" s="4">
        <v>80</v>
      </c>
      <c r="B10" s="3" t="s">
        <v>2</v>
      </c>
      <c r="C10" s="5">
        <v>1220</v>
      </c>
      <c r="D10" s="5">
        <v>458</v>
      </c>
      <c r="E10" s="5"/>
      <c r="F10" s="5"/>
      <c r="G10" s="5"/>
      <c r="H10" s="5"/>
      <c r="I10" s="5">
        <v>133</v>
      </c>
      <c r="J10" s="5"/>
      <c r="K10" s="5">
        <v>62</v>
      </c>
      <c r="L10" s="5">
        <v>6</v>
      </c>
      <c r="M10" s="5">
        <f t="shared" si="0"/>
        <v>201</v>
      </c>
      <c r="N10" s="5">
        <v>5</v>
      </c>
      <c r="O10" s="5">
        <f t="shared" si="1"/>
        <v>664</v>
      </c>
      <c r="P10" s="5">
        <f t="shared" si="2"/>
        <v>556</v>
      </c>
    </row>
    <row r="11" spans="1:16" ht="10.5">
      <c r="A11" s="6">
        <v>81</v>
      </c>
      <c r="B11" s="7" t="s">
        <v>82</v>
      </c>
      <c r="C11" s="5">
        <v>2004</v>
      </c>
      <c r="D11" s="5">
        <v>20179</v>
      </c>
      <c r="E11" s="5"/>
      <c r="F11" s="5"/>
      <c r="G11" s="5"/>
      <c r="H11" s="5">
        <v>2</v>
      </c>
      <c r="I11" s="5">
        <v>4</v>
      </c>
      <c r="J11" s="5">
        <v>10</v>
      </c>
      <c r="K11" s="5"/>
      <c r="L11" s="5">
        <v>24</v>
      </c>
      <c r="M11" s="5">
        <f t="shared" si="0"/>
        <v>40</v>
      </c>
      <c r="N11" s="5">
        <v>138</v>
      </c>
      <c r="O11" s="5">
        <f t="shared" si="1"/>
        <v>20357</v>
      </c>
      <c r="P11" s="5">
        <f t="shared" si="2"/>
        <v>-18353</v>
      </c>
    </row>
    <row r="12" spans="1:16" ht="10.5">
      <c r="A12" s="4">
        <v>99</v>
      </c>
      <c r="B12" s="3" t="s">
        <v>4</v>
      </c>
      <c r="C12" s="5">
        <v>8281</v>
      </c>
      <c r="D12" s="5">
        <v>2783</v>
      </c>
      <c r="E12" s="5"/>
      <c r="F12" s="5"/>
      <c r="G12" s="5"/>
      <c r="H12" s="5"/>
      <c r="I12" s="5">
        <v>493</v>
      </c>
      <c r="J12" s="5"/>
      <c r="K12" s="5">
        <v>626</v>
      </c>
      <c r="L12" s="5">
        <v>31</v>
      </c>
      <c r="M12" s="5">
        <f t="shared" si="0"/>
        <v>1150</v>
      </c>
      <c r="N12" s="5">
        <v>40</v>
      </c>
      <c r="O12" s="5">
        <f t="shared" si="1"/>
        <v>3973</v>
      </c>
      <c r="P12" s="5">
        <f t="shared" si="2"/>
        <v>4308</v>
      </c>
    </row>
    <row r="13" spans="1:16" ht="10.5">
      <c r="A13" s="4">
        <v>107</v>
      </c>
      <c r="B13" s="3" t="s">
        <v>5</v>
      </c>
      <c r="C13" s="5">
        <v>9860</v>
      </c>
      <c r="D13" s="5">
        <v>3553</v>
      </c>
      <c r="E13" s="5"/>
      <c r="F13" s="5"/>
      <c r="G13" s="5"/>
      <c r="H13" s="5">
        <v>16</v>
      </c>
      <c r="I13" s="5">
        <v>1596</v>
      </c>
      <c r="J13" s="5">
        <v>97</v>
      </c>
      <c r="K13" s="5"/>
      <c r="L13" s="5">
        <v>21</v>
      </c>
      <c r="M13" s="5">
        <f t="shared" si="0"/>
        <v>1730</v>
      </c>
      <c r="N13" s="5">
        <v>37</v>
      </c>
      <c r="O13" s="5">
        <f t="shared" si="1"/>
        <v>5320</v>
      </c>
      <c r="P13" s="5">
        <f t="shared" si="2"/>
        <v>4540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21</v>
      </c>
      <c r="C15" s="5">
        <f aca="true" t="shared" si="3" ref="C15:P15">SUM(C8:C13)</f>
        <v>40153</v>
      </c>
      <c r="D15" s="5">
        <f t="shared" si="3"/>
        <v>33859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25</v>
      </c>
      <c r="I15" s="5">
        <f t="shared" si="3"/>
        <v>4837</v>
      </c>
      <c r="J15" s="5">
        <f t="shared" si="3"/>
        <v>159</v>
      </c>
      <c r="K15" s="5">
        <f t="shared" si="3"/>
        <v>688</v>
      </c>
      <c r="L15" s="5">
        <f t="shared" si="3"/>
        <v>99</v>
      </c>
      <c r="M15" s="5">
        <f t="shared" si="3"/>
        <v>5808</v>
      </c>
      <c r="N15" s="5">
        <f t="shared" si="3"/>
        <v>428</v>
      </c>
      <c r="O15" s="5">
        <f t="shared" si="3"/>
        <v>40095</v>
      </c>
      <c r="P15" s="5">
        <f t="shared" si="3"/>
        <v>58</v>
      </c>
    </row>
    <row r="17" spans="1:16" ht="10.5">
      <c r="A17" s="6">
        <v>62</v>
      </c>
      <c r="B17" s="7" t="s">
        <v>6</v>
      </c>
      <c r="C17" s="5"/>
      <c r="D17" s="5">
        <v>3</v>
      </c>
      <c r="E17" s="5"/>
      <c r="F17" s="5"/>
      <c r="G17" s="5"/>
      <c r="H17" s="5"/>
      <c r="I17" s="5"/>
      <c r="J17" s="5"/>
      <c r="K17" s="5"/>
      <c r="L17" s="5"/>
      <c r="M17" s="5">
        <f aca="true" t="shared" si="4" ref="M17:M22">SUM(E17:L17)</f>
        <v>0</v>
      </c>
      <c r="N17" s="5"/>
      <c r="O17" s="5">
        <f aca="true" t="shared" si="5" ref="O17:O22">+D17+M17+N17</f>
        <v>3</v>
      </c>
      <c r="P17" s="5">
        <f aca="true" t="shared" si="6" ref="P17:P22">+C17-O17</f>
        <v>-3</v>
      </c>
    </row>
    <row r="18" spans="1:16" ht="10.5">
      <c r="A18" s="6">
        <v>63</v>
      </c>
      <c r="B18" s="7" t="s">
        <v>40</v>
      </c>
      <c r="C18" s="5">
        <v>19</v>
      </c>
      <c r="D18" s="5">
        <v>19</v>
      </c>
      <c r="E18" s="5"/>
      <c r="F18" s="5"/>
      <c r="G18" s="5"/>
      <c r="H18" s="5"/>
      <c r="I18" s="5"/>
      <c r="J18" s="5">
        <v>6</v>
      </c>
      <c r="K18" s="5">
        <v>3</v>
      </c>
      <c r="L18" s="5"/>
      <c r="M18" s="5">
        <f t="shared" si="4"/>
        <v>9</v>
      </c>
      <c r="N18" s="5"/>
      <c r="O18" s="5">
        <f t="shared" si="5"/>
        <v>28</v>
      </c>
      <c r="P18" s="5">
        <f t="shared" si="6"/>
        <v>-9</v>
      </c>
    </row>
    <row r="19" spans="1:16" ht="10.5">
      <c r="A19" s="6">
        <v>65</v>
      </c>
      <c r="B19" s="7" t="s">
        <v>7</v>
      </c>
      <c r="C19" s="5">
        <v>29</v>
      </c>
      <c r="D19" s="5">
        <v>21</v>
      </c>
      <c r="E19" s="5"/>
      <c r="F19" s="5"/>
      <c r="G19" s="5"/>
      <c r="H19" s="5"/>
      <c r="I19" s="5"/>
      <c r="J19" s="5">
        <v>10</v>
      </c>
      <c r="K19" s="5">
        <v>5</v>
      </c>
      <c r="L19" s="5"/>
      <c r="M19" s="5">
        <f t="shared" si="4"/>
        <v>15</v>
      </c>
      <c r="N19" s="5"/>
      <c r="O19" s="5">
        <f t="shared" si="5"/>
        <v>36</v>
      </c>
      <c r="P19" s="5">
        <f t="shared" si="6"/>
        <v>-7</v>
      </c>
    </row>
    <row r="20" spans="1:16" ht="10.5">
      <c r="A20" s="6">
        <v>68</v>
      </c>
      <c r="B20" s="7" t="s">
        <v>8</v>
      </c>
      <c r="C20" s="5">
        <v>1</v>
      </c>
      <c r="D20" s="5"/>
      <c r="E20" s="5"/>
      <c r="F20" s="5"/>
      <c r="G20" s="5"/>
      <c r="H20" s="5"/>
      <c r="I20" s="5"/>
      <c r="J20" s="5"/>
      <c r="K20" s="5">
        <v>1</v>
      </c>
      <c r="L20" s="5"/>
      <c r="M20" s="5">
        <f t="shared" si="4"/>
        <v>1</v>
      </c>
      <c r="N20" s="5"/>
      <c r="O20" s="5">
        <f t="shared" si="5"/>
        <v>1</v>
      </c>
      <c r="P20" s="5">
        <f t="shared" si="6"/>
        <v>0</v>
      </c>
    </row>
    <row r="21" spans="1:16" ht="10.5">
      <c r="A21" s="6">
        <v>76</v>
      </c>
      <c r="B21" s="7" t="s">
        <v>39</v>
      </c>
      <c r="C21" s="5">
        <v>79</v>
      </c>
      <c r="D21" s="5">
        <v>14</v>
      </c>
      <c r="E21" s="5"/>
      <c r="F21" s="5"/>
      <c r="G21" s="5"/>
      <c r="H21" s="5"/>
      <c r="I21" s="5">
        <v>5</v>
      </c>
      <c r="J21" s="5">
        <v>22</v>
      </c>
      <c r="K21" s="5">
        <v>9</v>
      </c>
      <c r="L21" s="5"/>
      <c r="M21" s="5">
        <f t="shared" si="4"/>
        <v>36</v>
      </c>
      <c r="N21" s="5"/>
      <c r="O21" s="5">
        <f t="shared" si="5"/>
        <v>50</v>
      </c>
      <c r="P21" s="5">
        <f t="shared" si="6"/>
        <v>29</v>
      </c>
    </row>
    <row r="22" spans="1:16" ht="10.5">
      <c r="A22" s="6">
        <v>94</v>
      </c>
      <c r="B22" s="7" t="s">
        <v>9</v>
      </c>
      <c r="C22" s="5">
        <v>5</v>
      </c>
      <c r="D22" s="5">
        <v>3</v>
      </c>
      <c r="E22" s="5"/>
      <c r="F22" s="5"/>
      <c r="G22" s="5"/>
      <c r="H22" s="5"/>
      <c r="I22" s="5"/>
      <c r="J22" s="5"/>
      <c r="K22" s="5">
        <v>2</v>
      </c>
      <c r="L22" s="5"/>
      <c r="M22" s="5">
        <f t="shared" si="4"/>
        <v>2</v>
      </c>
      <c r="N22" s="5"/>
      <c r="O22" s="5">
        <f t="shared" si="5"/>
        <v>5</v>
      </c>
      <c r="P22" s="5">
        <f t="shared" si="6"/>
        <v>0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22</v>
      </c>
      <c r="C24" s="5">
        <f>SUM(C17:C22)</f>
        <v>133</v>
      </c>
      <c r="D24" s="5">
        <f aca="true" t="shared" si="7" ref="D24:P24">SUM(D17:D22)</f>
        <v>60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5</v>
      </c>
      <c r="J24" s="5">
        <f t="shared" si="7"/>
        <v>38</v>
      </c>
      <c r="K24" s="5">
        <f t="shared" si="7"/>
        <v>20</v>
      </c>
      <c r="L24" s="5">
        <f t="shared" si="7"/>
        <v>0</v>
      </c>
      <c r="M24" s="5">
        <f t="shared" si="7"/>
        <v>63</v>
      </c>
      <c r="N24" s="5">
        <f t="shared" si="7"/>
        <v>0</v>
      </c>
      <c r="O24" s="5">
        <f t="shared" si="7"/>
        <v>123</v>
      </c>
      <c r="P24" s="5">
        <f t="shared" si="7"/>
        <v>10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23</v>
      </c>
      <c r="C26" s="10">
        <f>+C15+C24</f>
        <v>40286</v>
      </c>
      <c r="D26" s="10">
        <f aca="true" t="shared" si="8" ref="D26:P26">+D15+D24</f>
        <v>33919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25</v>
      </c>
      <c r="I26" s="10">
        <f t="shared" si="8"/>
        <v>4842</v>
      </c>
      <c r="J26" s="10">
        <f t="shared" si="8"/>
        <v>197</v>
      </c>
      <c r="K26" s="10">
        <f t="shared" si="8"/>
        <v>708</v>
      </c>
      <c r="L26" s="10">
        <f t="shared" si="8"/>
        <v>99</v>
      </c>
      <c r="M26" s="10">
        <f t="shared" si="8"/>
        <v>5871</v>
      </c>
      <c r="N26" s="10">
        <f t="shared" si="8"/>
        <v>428</v>
      </c>
      <c r="O26" s="10">
        <f t="shared" si="8"/>
        <v>40218</v>
      </c>
      <c r="P26" s="10">
        <f t="shared" si="8"/>
        <v>68</v>
      </c>
    </row>
    <row r="27" spans="1:16" s="11" customFormat="1" ht="10.5">
      <c r="A27" s="11" t="str">
        <f>+junio!A27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24</v>
      </c>
    </row>
    <row r="29" s="11" customFormat="1" ht="10.5">
      <c r="A29" s="11" t="s">
        <v>25</v>
      </c>
    </row>
    <row r="30" spans="1:2" s="11" customFormat="1" ht="10.5">
      <c r="A30" s="3" t="s">
        <v>26</v>
      </c>
      <c r="B30" s="3"/>
    </row>
    <row r="31" ht="10.5">
      <c r="A31" s="3" t="s">
        <v>27</v>
      </c>
    </row>
    <row r="32" ht="10.5">
      <c r="A32" s="3" t="s">
        <v>28</v>
      </c>
    </row>
    <row r="33" ht="10.5">
      <c r="A33" s="3" t="s">
        <v>29</v>
      </c>
    </row>
    <row r="34" ht="10.5">
      <c r="A34" s="3" t="s">
        <v>30</v>
      </c>
    </row>
    <row r="35" ht="10.5">
      <c r="A35" s="3" t="s">
        <v>31</v>
      </c>
    </row>
    <row r="36" ht="10.5">
      <c r="A36" s="3" t="s">
        <v>32</v>
      </c>
    </row>
    <row r="37" ht="10.5">
      <c r="A37" s="3" t="s">
        <v>33</v>
      </c>
    </row>
    <row r="38" ht="10.5">
      <c r="A38" s="3" t="s">
        <v>34</v>
      </c>
    </row>
    <row r="39" ht="10.5">
      <c r="A39" s="3" t="s">
        <v>35</v>
      </c>
    </row>
    <row r="40" ht="10.5">
      <c r="A40" s="3" t="s">
        <v>36</v>
      </c>
    </row>
    <row r="41" ht="10.5">
      <c r="A41" s="3" t="s">
        <v>54</v>
      </c>
    </row>
    <row r="42" ht="10.5">
      <c r="A42" s="3" t="s">
        <v>55</v>
      </c>
    </row>
    <row r="43" ht="10.5">
      <c r="A43" s="3" t="s">
        <v>81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74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12</v>
      </c>
      <c r="F5" s="33"/>
      <c r="G5" s="33"/>
      <c r="H5" s="33"/>
      <c r="I5" s="33"/>
      <c r="J5" s="33"/>
      <c r="K5" s="33"/>
      <c r="L5" s="33"/>
      <c r="M5" s="29" t="s">
        <v>12</v>
      </c>
      <c r="N5" s="29" t="s">
        <v>38</v>
      </c>
      <c r="O5" s="29" t="s">
        <v>52</v>
      </c>
      <c r="P5" s="29" t="s">
        <v>53</v>
      </c>
    </row>
    <row r="6" spans="1:16" ht="10.5" customHeight="1">
      <c r="A6" s="30" t="s">
        <v>0</v>
      </c>
      <c r="B6" s="30" t="s">
        <v>10</v>
      </c>
      <c r="C6" s="30" t="s">
        <v>11</v>
      </c>
      <c r="D6" s="30" t="s">
        <v>37</v>
      </c>
      <c r="E6" s="30" t="s">
        <v>13</v>
      </c>
      <c r="F6" s="30" t="s">
        <v>14</v>
      </c>
      <c r="G6" s="30" t="s">
        <v>15</v>
      </c>
      <c r="H6" s="30" t="s">
        <v>16</v>
      </c>
      <c r="I6" s="30" t="s">
        <v>18</v>
      </c>
      <c r="J6" s="30" t="s">
        <v>17</v>
      </c>
      <c r="K6" s="30" t="s">
        <v>19</v>
      </c>
      <c r="L6" s="30" t="s">
        <v>20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7450</v>
      </c>
      <c r="D8" s="5">
        <v>2429</v>
      </c>
      <c r="E8" s="5"/>
      <c r="F8" s="5"/>
      <c r="G8" s="5"/>
      <c r="H8" s="5">
        <v>2</v>
      </c>
      <c r="I8" s="5">
        <v>1006</v>
      </c>
      <c r="J8" s="5">
        <v>67</v>
      </c>
      <c r="K8" s="5"/>
      <c r="L8" s="5">
        <v>6</v>
      </c>
      <c r="M8" s="5">
        <f aca="true" t="shared" si="0" ref="M8:M13">SUM(E8:L8)</f>
        <v>1081</v>
      </c>
      <c r="N8" s="5">
        <v>170</v>
      </c>
      <c r="O8" s="5">
        <f aca="true" t="shared" si="1" ref="O8:O13">+D8+M8+N8</f>
        <v>3680</v>
      </c>
      <c r="P8" s="5">
        <f aca="true" t="shared" si="2" ref="P8:P13">+C8-O8</f>
        <v>3770</v>
      </c>
    </row>
    <row r="9" spans="1:16" ht="10.5">
      <c r="A9" s="4">
        <v>78</v>
      </c>
      <c r="B9" s="3" t="s">
        <v>41</v>
      </c>
      <c r="C9" s="5">
        <v>6882</v>
      </c>
      <c r="D9" s="5">
        <v>3813</v>
      </c>
      <c r="E9" s="5"/>
      <c r="F9" s="5"/>
      <c r="G9" s="5"/>
      <c r="H9" s="5"/>
      <c r="I9" s="5">
        <v>1896</v>
      </c>
      <c r="J9" s="5">
        <v>21</v>
      </c>
      <c r="K9" s="5"/>
      <c r="L9" s="5">
        <v>8</v>
      </c>
      <c r="M9" s="5">
        <f t="shared" si="0"/>
        <v>1925</v>
      </c>
      <c r="N9" s="5"/>
      <c r="O9" s="5">
        <f t="shared" si="1"/>
        <v>5738</v>
      </c>
      <c r="P9" s="5">
        <f t="shared" si="2"/>
        <v>1144</v>
      </c>
    </row>
    <row r="10" spans="1:16" ht="10.5">
      <c r="A10" s="4">
        <v>80</v>
      </c>
      <c r="B10" s="3" t="s">
        <v>2</v>
      </c>
      <c r="C10" s="5">
        <v>807</v>
      </c>
      <c r="D10" s="5">
        <v>445</v>
      </c>
      <c r="E10" s="5"/>
      <c r="F10" s="5"/>
      <c r="G10" s="5"/>
      <c r="H10" s="5"/>
      <c r="I10" s="5">
        <v>101</v>
      </c>
      <c r="J10" s="5"/>
      <c r="K10" s="5">
        <v>66</v>
      </c>
      <c r="L10" s="5">
        <v>7</v>
      </c>
      <c r="M10" s="5">
        <f t="shared" si="0"/>
        <v>174</v>
      </c>
      <c r="N10" s="5">
        <v>4</v>
      </c>
      <c r="O10" s="5">
        <f t="shared" si="1"/>
        <v>623</v>
      </c>
      <c r="P10" s="5">
        <f t="shared" si="2"/>
        <v>184</v>
      </c>
    </row>
    <row r="11" spans="1:16" ht="10.5">
      <c r="A11" s="6">
        <v>81</v>
      </c>
      <c r="B11" s="7" t="s">
        <v>82</v>
      </c>
      <c r="C11" s="5">
        <v>2535</v>
      </c>
      <c r="D11" s="5">
        <v>9213</v>
      </c>
      <c r="E11" s="5"/>
      <c r="F11" s="5"/>
      <c r="G11" s="5"/>
      <c r="H11" s="5"/>
      <c r="I11" s="5">
        <v>4669</v>
      </c>
      <c r="J11" s="5">
        <v>12</v>
      </c>
      <c r="K11" s="5"/>
      <c r="L11" s="5">
        <v>4</v>
      </c>
      <c r="M11" s="5">
        <f t="shared" si="0"/>
        <v>4685</v>
      </c>
      <c r="N11" s="5">
        <v>98</v>
      </c>
      <c r="O11" s="5">
        <f t="shared" si="1"/>
        <v>13996</v>
      </c>
      <c r="P11" s="5">
        <f t="shared" si="2"/>
        <v>-11461</v>
      </c>
    </row>
    <row r="12" spans="1:16" ht="10.5">
      <c r="A12" s="4">
        <v>99</v>
      </c>
      <c r="B12" s="3" t="s">
        <v>4</v>
      </c>
      <c r="C12" s="5">
        <v>5282</v>
      </c>
      <c r="D12" s="5">
        <v>2484</v>
      </c>
      <c r="E12" s="5"/>
      <c r="F12" s="5"/>
      <c r="G12" s="5"/>
      <c r="H12" s="5"/>
      <c r="I12" s="5">
        <v>463</v>
      </c>
      <c r="J12" s="5"/>
      <c r="K12" s="5">
        <v>553</v>
      </c>
      <c r="L12" s="5">
        <v>45</v>
      </c>
      <c r="M12" s="5">
        <f t="shared" si="0"/>
        <v>1061</v>
      </c>
      <c r="N12" s="5">
        <v>27</v>
      </c>
      <c r="O12" s="5">
        <f t="shared" si="1"/>
        <v>3572</v>
      </c>
      <c r="P12" s="5">
        <f t="shared" si="2"/>
        <v>1710</v>
      </c>
    </row>
    <row r="13" spans="1:16" ht="10.5">
      <c r="A13" s="4">
        <v>107</v>
      </c>
      <c r="B13" s="3" t="s">
        <v>5</v>
      </c>
      <c r="C13" s="5">
        <v>7223</v>
      </c>
      <c r="D13" s="5">
        <v>3366</v>
      </c>
      <c r="E13" s="5"/>
      <c r="F13" s="5"/>
      <c r="G13" s="5"/>
      <c r="H13" s="5">
        <v>7</v>
      </c>
      <c r="I13" s="5">
        <v>1632</v>
      </c>
      <c r="J13" s="5">
        <v>87</v>
      </c>
      <c r="K13" s="5">
        <v>1</v>
      </c>
      <c r="L13" s="5">
        <v>12</v>
      </c>
      <c r="M13" s="5">
        <f t="shared" si="0"/>
        <v>1739</v>
      </c>
      <c r="N13" s="5">
        <v>30</v>
      </c>
      <c r="O13" s="5">
        <f t="shared" si="1"/>
        <v>5135</v>
      </c>
      <c r="P13" s="5">
        <f t="shared" si="2"/>
        <v>2088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21</v>
      </c>
      <c r="C15" s="5">
        <f aca="true" t="shared" si="3" ref="C15:P15">SUM(C8:C13)</f>
        <v>30179</v>
      </c>
      <c r="D15" s="5">
        <f t="shared" si="3"/>
        <v>21750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9</v>
      </c>
      <c r="I15" s="5">
        <f t="shared" si="3"/>
        <v>9767</v>
      </c>
      <c r="J15" s="5">
        <f t="shared" si="3"/>
        <v>187</v>
      </c>
      <c r="K15" s="5">
        <f t="shared" si="3"/>
        <v>620</v>
      </c>
      <c r="L15" s="5">
        <f t="shared" si="3"/>
        <v>82</v>
      </c>
      <c r="M15" s="5">
        <f t="shared" si="3"/>
        <v>10665</v>
      </c>
      <c r="N15" s="5">
        <f t="shared" si="3"/>
        <v>329</v>
      </c>
      <c r="O15" s="5">
        <f t="shared" si="3"/>
        <v>32744</v>
      </c>
      <c r="P15" s="5">
        <f t="shared" si="3"/>
        <v>-2565</v>
      </c>
    </row>
    <row r="17" spans="1:16" ht="10.5">
      <c r="A17" s="6">
        <v>62</v>
      </c>
      <c r="B17" s="7" t="s">
        <v>6</v>
      </c>
      <c r="C17" s="5">
        <v>1</v>
      </c>
      <c r="D17" s="5">
        <v>2</v>
      </c>
      <c r="E17" s="5"/>
      <c r="F17" s="5"/>
      <c r="G17" s="5"/>
      <c r="H17" s="5"/>
      <c r="I17" s="5"/>
      <c r="J17" s="5">
        <v>2</v>
      </c>
      <c r="K17" s="5"/>
      <c r="L17" s="5"/>
      <c r="M17" s="5">
        <f aca="true" t="shared" si="4" ref="M17:M22">SUM(E17:L17)</f>
        <v>2</v>
      </c>
      <c r="N17" s="5"/>
      <c r="O17" s="5">
        <f aca="true" t="shared" si="5" ref="O17:O22">+D17+M17+N17</f>
        <v>4</v>
      </c>
      <c r="P17" s="5">
        <f aca="true" t="shared" si="6" ref="P17:P22">+C17-O17</f>
        <v>-3</v>
      </c>
    </row>
    <row r="18" spans="1:16" ht="10.5">
      <c r="A18" s="6">
        <v>63</v>
      </c>
      <c r="B18" s="7" t="s">
        <v>40</v>
      </c>
      <c r="C18" s="5">
        <v>17</v>
      </c>
      <c r="D18" s="5">
        <v>17</v>
      </c>
      <c r="E18" s="5"/>
      <c r="F18" s="5"/>
      <c r="G18" s="5"/>
      <c r="H18" s="5"/>
      <c r="I18" s="5"/>
      <c r="J18" s="5">
        <v>8</v>
      </c>
      <c r="K18" s="5">
        <v>1</v>
      </c>
      <c r="L18" s="5"/>
      <c r="M18" s="5">
        <f t="shared" si="4"/>
        <v>9</v>
      </c>
      <c r="N18" s="5"/>
      <c r="O18" s="5">
        <f t="shared" si="5"/>
        <v>26</v>
      </c>
      <c r="P18" s="5">
        <f t="shared" si="6"/>
        <v>-9</v>
      </c>
    </row>
    <row r="19" spans="1:16" ht="10.5">
      <c r="A19" s="6">
        <v>65</v>
      </c>
      <c r="B19" s="7" t="s">
        <v>7</v>
      </c>
      <c r="C19" s="5">
        <v>40</v>
      </c>
      <c r="D19" s="5">
        <v>35</v>
      </c>
      <c r="E19" s="5"/>
      <c r="F19" s="5"/>
      <c r="G19" s="5"/>
      <c r="H19" s="5"/>
      <c r="I19" s="5"/>
      <c r="J19" s="5">
        <v>3</v>
      </c>
      <c r="K19" s="5">
        <v>6</v>
      </c>
      <c r="L19" s="5"/>
      <c r="M19" s="5">
        <f t="shared" si="4"/>
        <v>9</v>
      </c>
      <c r="N19" s="5"/>
      <c r="O19" s="5">
        <f t="shared" si="5"/>
        <v>44</v>
      </c>
      <c r="P19" s="5">
        <f t="shared" si="6"/>
        <v>-4</v>
      </c>
    </row>
    <row r="20" spans="1:16" ht="10.5">
      <c r="A20" s="6">
        <v>68</v>
      </c>
      <c r="B20" s="7" t="s">
        <v>8</v>
      </c>
      <c r="C20" s="5">
        <v>2</v>
      </c>
      <c r="D20" s="5">
        <v>2</v>
      </c>
      <c r="E20" s="5"/>
      <c r="F20" s="5"/>
      <c r="G20" s="5"/>
      <c r="H20" s="5"/>
      <c r="I20" s="5"/>
      <c r="J20" s="5"/>
      <c r="K20" s="5">
        <v>1</v>
      </c>
      <c r="L20" s="5"/>
      <c r="M20" s="5">
        <f t="shared" si="4"/>
        <v>1</v>
      </c>
      <c r="N20" s="5"/>
      <c r="O20" s="5">
        <f t="shared" si="5"/>
        <v>3</v>
      </c>
      <c r="P20" s="5">
        <f t="shared" si="6"/>
        <v>-1</v>
      </c>
    </row>
    <row r="21" spans="1:16" ht="10.5">
      <c r="A21" s="6">
        <v>76</v>
      </c>
      <c r="B21" s="7" t="s">
        <v>39</v>
      </c>
      <c r="C21" s="5">
        <v>58</v>
      </c>
      <c r="D21" s="5">
        <v>18</v>
      </c>
      <c r="E21" s="5"/>
      <c r="F21" s="5"/>
      <c r="G21" s="5"/>
      <c r="H21" s="5"/>
      <c r="I21" s="5">
        <v>2</v>
      </c>
      <c r="J21" s="5">
        <v>22</v>
      </c>
      <c r="K21" s="5">
        <v>11</v>
      </c>
      <c r="L21" s="5"/>
      <c r="M21" s="5">
        <f t="shared" si="4"/>
        <v>35</v>
      </c>
      <c r="N21" s="5"/>
      <c r="O21" s="5">
        <f t="shared" si="5"/>
        <v>53</v>
      </c>
      <c r="P21" s="5">
        <f t="shared" si="6"/>
        <v>5</v>
      </c>
    </row>
    <row r="22" spans="1:16" ht="10.5">
      <c r="A22" s="6">
        <v>94</v>
      </c>
      <c r="B22" s="7" t="s">
        <v>9</v>
      </c>
      <c r="C22" s="5">
        <v>6</v>
      </c>
      <c r="D22" s="5"/>
      <c r="E22" s="5"/>
      <c r="F22" s="5"/>
      <c r="G22" s="5"/>
      <c r="H22" s="5"/>
      <c r="I22" s="5"/>
      <c r="J22" s="5"/>
      <c r="K22" s="5"/>
      <c r="L22" s="5"/>
      <c r="M22" s="5">
        <f t="shared" si="4"/>
        <v>0</v>
      </c>
      <c r="N22" s="5"/>
      <c r="O22" s="5">
        <f t="shared" si="5"/>
        <v>0</v>
      </c>
      <c r="P22" s="5">
        <f t="shared" si="6"/>
        <v>6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22</v>
      </c>
      <c r="C24" s="5">
        <f>SUM(C17:C22)</f>
        <v>124</v>
      </c>
      <c r="D24" s="5">
        <f aca="true" t="shared" si="7" ref="D24:P24">SUM(D17:D22)</f>
        <v>74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2</v>
      </c>
      <c r="J24" s="5">
        <f t="shared" si="7"/>
        <v>35</v>
      </c>
      <c r="K24" s="5">
        <f t="shared" si="7"/>
        <v>19</v>
      </c>
      <c r="L24" s="5">
        <f t="shared" si="7"/>
        <v>0</v>
      </c>
      <c r="M24" s="5">
        <f t="shared" si="7"/>
        <v>56</v>
      </c>
      <c r="N24" s="5">
        <f t="shared" si="7"/>
        <v>0</v>
      </c>
      <c r="O24" s="5">
        <f t="shared" si="7"/>
        <v>130</v>
      </c>
      <c r="P24" s="5">
        <f t="shared" si="7"/>
        <v>-6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23</v>
      </c>
      <c r="C26" s="10">
        <f>+C15+C24</f>
        <v>30303</v>
      </c>
      <c r="D26" s="10">
        <f aca="true" t="shared" si="8" ref="D26:P26">+D15+D24</f>
        <v>21824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9</v>
      </c>
      <c r="I26" s="10">
        <f t="shared" si="8"/>
        <v>9769</v>
      </c>
      <c r="J26" s="10">
        <f t="shared" si="8"/>
        <v>222</v>
      </c>
      <c r="K26" s="10">
        <f t="shared" si="8"/>
        <v>639</v>
      </c>
      <c r="L26" s="10">
        <f t="shared" si="8"/>
        <v>82</v>
      </c>
      <c r="M26" s="10">
        <f t="shared" si="8"/>
        <v>10721</v>
      </c>
      <c r="N26" s="10">
        <f t="shared" si="8"/>
        <v>329</v>
      </c>
      <c r="O26" s="10">
        <f t="shared" si="8"/>
        <v>32874</v>
      </c>
      <c r="P26" s="10">
        <f t="shared" si="8"/>
        <v>-2571</v>
      </c>
    </row>
    <row r="27" spans="1:16" s="11" customFormat="1" ht="10.5">
      <c r="A27" s="11" t="str">
        <f>+julio!A27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24</v>
      </c>
    </row>
    <row r="29" s="11" customFormat="1" ht="10.5">
      <c r="A29" s="11" t="s">
        <v>25</v>
      </c>
    </row>
    <row r="30" spans="1:2" s="11" customFormat="1" ht="10.5">
      <c r="A30" s="3" t="s">
        <v>26</v>
      </c>
      <c r="B30" s="3"/>
    </row>
    <row r="31" ht="10.5">
      <c r="A31" s="3" t="s">
        <v>27</v>
      </c>
    </row>
    <row r="32" ht="10.5">
      <c r="A32" s="3" t="s">
        <v>28</v>
      </c>
    </row>
    <row r="33" ht="10.5">
      <c r="A33" s="3" t="s">
        <v>29</v>
      </c>
    </row>
    <row r="34" ht="10.5">
      <c r="A34" s="3" t="s">
        <v>30</v>
      </c>
    </row>
    <row r="35" ht="10.5">
      <c r="A35" s="3" t="s">
        <v>31</v>
      </c>
    </row>
    <row r="36" ht="10.5">
      <c r="A36" s="3" t="s">
        <v>32</v>
      </c>
    </row>
    <row r="37" ht="10.5">
      <c r="A37" s="3" t="s">
        <v>33</v>
      </c>
    </row>
    <row r="38" ht="10.5">
      <c r="A38" s="3" t="s">
        <v>34</v>
      </c>
    </row>
    <row r="39" ht="10.5">
      <c r="A39" s="3" t="s">
        <v>35</v>
      </c>
    </row>
    <row r="40" ht="10.5">
      <c r="A40" s="3" t="s">
        <v>36</v>
      </c>
    </row>
    <row r="41" ht="10.5">
      <c r="A41" s="3" t="s">
        <v>54</v>
      </c>
    </row>
    <row r="42" ht="10.5">
      <c r="A42" s="3" t="s">
        <v>55</v>
      </c>
    </row>
    <row r="43" ht="10.5">
      <c r="A43" s="3" t="s">
        <v>81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75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12</v>
      </c>
      <c r="F5" s="33"/>
      <c r="G5" s="33"/>
      <c r="H5" s="33"/>
      <c r="I5" s="33"/>
      <c r="J5" s="33"/>
      <c r="K5" s="33"/>
      <c r="L5" s="33"/>
      <c r="M5" s="29" t="s">
        <v>12</v>
      </c>
      <c r="N5" s="29" t="s">
        <v>38</v>
      </c>
      <c r="O5" s="29" t="s">
        <v>52</v>
      </c>
      <c r="P5" s="29" t="s">
        <v>53</v>
      </c>
    </row>
    <row r="6" spans="1:16" ht="10.5" customHeight="1">
      <c r="A6" s="30" t="s">
        <v>0</v>
      </c>
      <c r="B6" s="30" t="s">
        <v>10</v>
      </c>
      <c r="C6" s="30" t="s">
        <v>11</v>
      </c>
      <c r="D6" s="30" t="s">
        <v>37</v>
      </c>
      <c r="E6" s="30" t="s">
        <v>13</v>
      </c>
      <c r="F6" s="30" t="s">
        <v>14</v>
      </c>
      <c r="G6" s="30" t="s">
        <v>15</v>
      </c>
      <c r="H6" s="30" t="s">
        <v>16</v>
      </c>
      <c r="I6" s="30" t="s">
        <v>18</v>
      </c>
      <c r="J6" s="30" t="s">
        <v>17</v>
      </c>
      <c r="K6" s="30" t="s">
        <v>19</v>
      </c>
      <c r="L6" s="30" t="s">
        <v>20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7678</v>
      </c>
      <c r="D8" s="5">
        <v>2674</v>
      </c>
      <c r="E8" s="5"/>
      <c r="F8" s="5"/>
      <c r="G8" s="5"/>
      <c r="H8" s="5">
        <v>3</v>
      </c>
      <c r="I8" s="5">
        <v>1084</v>
      </c>
      <c r="J8" s="5">
        <v>69</v>
      </c>
      <c r="K8" s="5"/>
      <c r="L8" s="5">
        <v>9</v>
      </c>
      <c r="M8" s="5">
        <f aca="true" t="shared" si="0" ref="M8:M13">SUM(E8:L8)</f>
        <v>1165</v>
      </c>
      <c r="N8" s="5">
        <v>161</v>
      </c>
      <c r="O8" s="5">
        <f aca="true" t="shared" si="1" ref="O8:O13">+D8+M8+N8</f>
        <v>4000</v>
      </c>
      <c r="P8" s="5">
        <f aca="true" t="shared" si="2" ref="P8:P13">+C8-O8</f>
        <v>3678</v>
      </c>
    </row>
    <row r="9" spans="1:16" ht="10.5">
      <c r="A9" s="4">
        <v>78</v>
      </c>
      <c r="B9" s="3" t="s">
        <v>41</v>
      </c>
      <c r="C9" s="5">
        <v>7299</v>
      </c>
      <c r="D9" s="5">
        <v>4533</v>
      </c>
      <c r="E9" s="5"/>
      <c r="F9" s="5"/>
      <c r="G9" s="5"/>
      <c r="H9" s="5">
        <v>3</v>
      </c>
      <c r="I9" s="5">
        <v>2022</v>
      </c>
      <c r="J9" s="5">
        <v>21</v>
      </c>
      <c r="K9" s="5"/>
      <c r="L9" s="5">
        <v>7</v>
      </c>
      <c r="M9" s="5">
        <f t="shared" si="0"/>
        <v>2053</v>
      </c>
      <c r="N9" s="5"/>
      <c r="O9" s="5">
        <f t="shared" si="1"/>
        <v>6586</v>
      </c>
      <c r="P9" s="5">
        <f t="shared" si="2"/>
        <v>713</v>
      </c>
    </row>
    <row r="10" spans="1:16" ht="10.5">
      <c r="A10" s="4">
        <v>80</v>
      </c>
      <c r="B10" s="3" t="s">
        <v>2</v>
      </c>
      <c r="C10" s="5">
        <v>764</v>
      </c>
      <c r="D10" s="5">
        <v>448</v>
      </c>
      <c r="E10" s="5"/>
      <c r="F10" s="5"/>
      <c r="G10" s="5"/>
      <c r="H10" s="5"/>
      <c r="I10" s="5">
        <v>183</v>
      </c>
      <c r="J10" s="5"/>
      <c r="K10" s="5">
        <v>80</v>
      </c>
      <c r="L10" s="5">
        <v>2</v>
      </c>
      <c r="M10" s="5">
        <f t="shared" si="0"/>
        <v>265</v>
      </c>
      <c r="N10" s="5">
        <v>6</v>
      </c>
      <c r="O10" s="5">
        <f t="shared" si="1"/>
        <v>719</v>
      </c>
      <c r="P10" s="5">
        <f t="shared" si="2"/>
        <v>45</v>
      </c>
    </row>
    <row r="11" spans="1:16" ht="10.5">
      <c r="A11" s="6">
        <v>81</v>
      </c>
      <c r="B11" s="7" t="s">
        <v>82</v>
      </c>
      <c r="C11" s="5">
        <v>2884</v>
      </c>
      <c r="D11" s="5">
        <v>7552</v>
      </c>
      <c r="E11" s="5"/>
      <c r="F11" s="5"/>
      <c r="G11" s="5"/>
      <c r="H11" s="5"/>
      <c r="I11" s="5">
        <v>4</v>
      </c>
      <c r="J11" s="5">
        <v>5</v>
      </c>
      <c r="K11" s="5"/>
      <c r="L11" s="5">
        <v>6</v>
      </c>
      <c r="M11" s="5">
        <f t="shared" si="0"/>
        <v>15</v>
      </c>
      <c r="N11" s="5">
        <v>61</v>
      </c>
      <c r="O11" s="5">
        <f t="shared" si="1"/>
        <v>7628</v>
      </c>
      <c r="P11" s="5">
        <f t="shared" si="2"/>
        <v>-4744</v>
      </c>
    </row>
    <row r="12" spans="1:16" ht="10.5">
      <c r="A12" s="4">
        <v>99</v>
      </c>
      <c r="B12" s="3" t="s">
        <v>4</v>
      </c>
      <c r="C12" s="5">
        <v>4774</v>
      </c>
      <c r="D12" s="5">
        <v>3058</v>
      </c>
      <c r="E12" s="5"/>
      <c r="F12" s="5"/>
      <c r="G12" s="5"/>
      <c r="H12" s="5"/>
      <c r="I12" s="5">
        <v>492</v>
      </c>
      <c r="J12" s="5"/>
      <c r="K12" s="5">
        <v>487</v>
      </c>
      <c r="L12" s="5">
        <v>40</v>
      </c>
      <c r="M12" s="5">
        <f t="shared" si="0"/>
        <v>1019</v>
      </c>
      <c r="N12" s="5">
        <v>36</v>
      </c>
      <c r="O12" s="5">
        <f t="shared" si="1"/>
        <v>4113</v>
      </c>
      <c r="P12" s="5">
        <f t="shared" si="2"/>
        <v>661</v>
      </c>
    </row>
    <row r="13" spans="1:16" ht="10.5">
      <c r="A13" s="4">
        <v>107</v>
      </c>
      <c r="B13" s="3" t="s">
        <v>5</v>
      </c>
      <c r="C13" s="5">
        <v>7233</v>
      </c>
      <c r="D13" s="5">
        <v>3915</v>
      </c>
      <c r="E13" s="5"/>
      <c r="F13" s="5"/>
      <c r="G13" s="5"/>
      <c r="H13" s="5">
        <v>7</v>
      </c>
      <c r="I13" s="5">
        <v>1870</v>
      </c>
      <c r="J13" s="5">
        <v>87</v>
      </c>
      <c r="K13" s="5"/>
      <c r="L13" s="5">
        <v>29</v>
      </c>
      <c r="M13" s="5">
        <f t="shared" si="0"/>
        <v>1993</v>
      </c>
      <c r="N13" s="5">
        <v>32</v>
      </c>
      <c r="O13" s="5">
        <f t="shared" si="1"/>
        <v>5940</v>
      </c>
      <c r="P13" s="5">
        <f t="shared" si="2"/>
        <v>1293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21</v>
      </c>
      <c r="C15" s="5">
        <f aca="true" t="shared" si="3" ref="C15:P15">SUM(C8:C13)</f>
        <v>30632</v>
      </c>
      <c r="D15" s="5">
        <f t="shared" si="3"/>
        <v>22180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13</v>
      </c>
      <c r="I15" s="5">
        <f t="shared" si="3"/>
        <v>5655</v>
      </c>
      <c r="J15" s="5">
        <f t="shared" si="3"/>
        <v>182</v>
      </c>
      <c r="K15" s="5">
        <f t="shared" si="3"/>
        <v>567</v>
      </c>
      <c r="L15" s="5">
        <f t="shared" si="3"/>
        <v>93</v>
      </c>
      <c r="M15" s="5">
        <f t="shared" si="3"/>
        <v>6510</v>
      </c>
      <c r="N15" s="5">
        <f t="shared" si="3"/>
        <v>296</v>
      </c>
      <c r="O15" s="5">
        <f t="shared" si="3"/>
        <v>28986</v>
      </c>
      <c r="P15" s="5">
        <f t="shared" si="3"/>
        <v>1646</v>
      </c>
    </row>
    <row r="17" spans="1:16" ht="10.5">
      <c r="A17" s="6">
        <v>62</v>
      </c>
      <c r="B17" s="7" t="s">
        <v>6</v>
      </c>
      <c r="C17" s="5"/>
      <c r="D17" s="5">
        <v>1</v>
      </c>
      <c r="E17" s="5"/>
      <c r="F17" s="5"/>
      <c r="G17" s="5"/>
      <c r="H17" s="5"/>
      <c r="I17" s="5"/>
      <c r="J17" s="5"/>
      <c r="K17" s="5"/>
      <c r="L17" s="5"/>
      <c r="M17" s="5">
        <f aca="true" t="shared" si="4" ref="M17:M22">SUM(E17:L17)</f>
        <v>0</v>
      </c>
      <c r="N17" s="5"/>
      <c r="O17" s="5">
        <f aca="true" t="shared" si="5" ref="O17:O22">+D17+M17+N17</f>
        <v>1</v>
      </c>
      <c r="P17" s="5">
        <f aca="true" t="shared" si="6" ref="P17:P22">+C17-O17</f>
        <v>-1</v>
      </c>
    </row>
    <row r="18" spans="1:16" ht="10.5">
      <c r="A18" s="6">
        <v>63</v>
      </c>
      <c r="B18" s="7" t="s">
        <v>40</v>
      </c>
      <c r="C18" s="5">
        <v>14</v>
      </c>
      <c r="D18" s="5">
        <v>15</v>
      </c>
      <c r="E18" s="5"/>
      <c r="F18" s="5"/>
      <c r="G18" s="5"/>
      <c r="H18" s="5"/>
      <c r="I18" s="5"/>
      <c r="J18" s="5">
        <v>11</v>
      </c>
      <c r="K18" s="5">
        <v>8</v>
      </c>
      <c r="L18" s="5"/>
      <c r="M18" s="5">
        <f t="shared" si="4"/>
        <v>19</v>
      </c>
      <c r="N18" s="5"/>
      <c r="O18" s="5">
        <f t="shared" si="5"/>
        <v>34</v>
      </c>
      <c r="P18" s="5">
        <f t="shared" si="6"/>
        <v>-20</v>
      </c>
    </row>
    <row r="19" spans="1:16" ht="10.5">
      <c r="A19" s="6">
        <v>65</v>
      </c>
      <c r="B19" s="7" t="s">
        <v>7</v>
      </c>
      <c r="C19" s="5">
        <v>28</v>
      </c>
      <c r="D19" s="5">
        <v>18</v>
      </c>
      <c r="E19" s="5"/>
      <c r="F19" s="5"/>
      <c r="G19" s="5"/>
      <c r="H19" s="5"/>
      <c r="I19" s="5"/>
      <c r="J19" s="5">
        <v>3</v>
      </c>
      <c r="K19" s="5">
        <v>7</v>
      </c>
      <c r="L19" s="5"/>
      <c r="M19" s="5">
        <f t="shared" si="4"/>
        <v>10</v>
      </c>
      <c r="N19" s="5"/>
      <c r="O19" s="5">
        <f t="shared" si="5"/>
        <v>28</v>
      </c>
      <c r="P19" s="5">
        <f t="shared" si="6"/>
        <v>0</v>
      </c>
    </row>
    <row r="20" spans="1:16" ht="10.5">
      <c r="A20" s="6">
        <v>68</v>
      </c>
      <c r="B20" s="7" t="s">
        <v>8</v>
      </c>
      <c r="C20" s="5">
        <v>3</v>
      </c>
      <c r="D20" s="5">
        <v>6</v>
      </c>
      <c r="E20" s="5"/>
      <c r="F20" s="5"/>
      <c r="G20" s="5"/>
      <c r="H20" s="5"/>
      <c r="I20" s="5"/>
      <c r="J20" s="5">
        <v>1</v>
      </c>
      <c r="K20" s="5">
        <v>2</v>
      </c>
      <c r="L20" s="5"/>
      <c r="M20" s="5">
        <f t="shared" si="4"/>
        <v>3</v>
      </c>
      <c r="N20" s="5"/>
      <c r="O20" s="5">
        <f t="shared" si="5"/>
        <v>9</v>
      </c>
      <c r="P20" s="5">
        <f t="shared" si="6"/>
        <v>-6</v>
      </c>
    </row>
    <row r="21" spans="1:16" ht="10.5">
      <c r="A21" s="6">
        <v>76</v>
      </c>
      <c r="B21" s="7" t="s">
        <v>39</v>
      </c>
      <c r="C21" s="5">
        <v>67</v>
      </c>
      <c r="D21" s="5">
        <v>32</v>
      </c>
      <c r="E21" s="5"/>
      <c r="F21" s="5"/>
      <c r="G21" s="5"/>
      <c r="H21" s="5"/>
      <c r="I21" s="5">
        <v>10</v>
      </c>
      <c r="J21" s="5">
        <v>22</v>
      </c>
      <c r="K21" s="5">
        <v>4</v>
      </c>
      <c r="L21" s="5"/>
      <c r="M21" s="5">
        <f t="shared" si="4"/>
        <v>36</v>
      </c>
      <c r="N21" s="5"/>
      <c r="O21" s="5">
        <f t="shared" si="5"/>
        <v>68</v>
      </c>
      <c r="P21" s="5">
        <f t="shared" si="6"/>
        <v>-1</v>
      </c>
    </row>
    <row r="22" spans="1:16" ht="10.5">
      <c r="A22" s="6">
        <v>94</v>
      </c>
      <c r="B22" s="7" t="s">
        <v>9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>
        <f t="shared" si="4"/>
        <v>0</v>
      </c>
      <c r="N22" s="5"/>
      <c r="O22" s="5">
        <f t="shared" si="5"/>
        <v>1</v>
      </c>
      <c r="P22" s="5">
        <f t="shared" si="6"/>
        <v>-1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22</v>
      </c>
      <c r="C24" s="5">
        <f>SUM(C17:C22)</f>
        <v>112</v>
      </c>
      <c r="D24" s="5">
        <f aca="true" t="shared" si="7" ref="D24:N24">SUM(D17:D22)</f>
        <v>73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10</v>
      </c>
      <c r="J24" s="5">
        <f t="shared" si="7"/>
        <v>37</v>
      </c>
      <c r="K24" s="5">
        <f t="shared" si="7"/>
        <v>21</v>
      </c>
      <c r="L24" s="5">
        <f t="shared" si="7"/>
        <v>0</v>
      </c>
      <c r="M24" s="5">
        <f t="shared" si="7"/>
        <v>68</v>
      </c>
      <c r="N24" s="5">
        <f t="shared" si="7"/>
        <v>0</v>
      </c>
      <c r="O24" s="5">
        <f>SUM(O17:O22)</f>
        <v>141</v>
      </c>
      <c r="P24" s="5">
        <f>SUM(P17:P22)</f>
        <v>-29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23</v>
      </c>
      <c r="C26" s="10">
        <f>+C15+C24</f>
        <v>30744</v>
      </c>
      <c r="D26" s="10">
        <f aca="true" t="shared" si="8" ref="D26:N26">+D15+D24</f>
        <v>22253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13</v>
      </c>
      <c r="I26" s="10">
        <f t="shared" si="8"/>
        <v>5665</v>
      </c>
      <c r="J26" s="10">
        <f t="shared" si="8"/>
        <v>219</v>
      </c>
      <c r="K26" s="10">
        <f t="shared" si="8"/>
        <v>588</v>
      </c>
      <c r="L26" s="10">
        <f t="shared" si="8"/>
        <v>93</v>
      </c>
      <c r="M26" s="10">
        <f t="shared" si="8"/>
        <v>6578</v>
      </c>
      <c r="N26" s="10">
        <f t="shared" si="8"/>
        <v>296</v>
      </c>
      <c r="O26" s="10">
        <f>+O15+O24</f>
        <v>29127</v>
      </c>
      <c r="P26" s="10">
        <f>+P15+P24</f>
        <v>1617</v>
      </c>
    </row>
    <row r="27" spans="1:16" s="11" customFormat="1" ht="10.5">
      <c r="A27" s="11" t="str">
        <f>+agosto!A27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24</v>
      </c>
    </row>
    <row r="29" s="11" customFormat="1" ht="10.5">
      <c r="A29" s="11" t="s">
        <v>25</v>
      </c>
    </row>
    <row r="30" spans="1:2" s="11" customFormat="1" ht="10.5">
      <c r="A30" s="3" t="s">
        <v>26</v>
      </c>
      <c r="B30" s="3"/>
    </row>
    <row r="31" ht="10.5">
      <c r="A31" s="3" t="s">
        <v>27</v>
      </c>
    </row>
    <row r="32" ht="10.5">
      <c r="A32" s="3" t="s">
        <v>28</v>
      </c>
    </row>
    <row r="33" ht="10.5">
      <c r="A33" s="3" t="s">
        <v>29</v>
      </c>
    </row>
    <row r="34" ht="10.5">
      <c r="A34" s="3" t="s">
        <v>30</v>
      </c>
    </row>
    <row r="35" ht="10.5">
      <c r="A35" s="3" t="s">
        <v>31</v>
      </c>
    </row>
    <row r="36" ht="10.5">
      <c r="A36" s="3" t="s">
        <v>32</v>
      </c>
    </row>
    <row r="37" ht="10.5">
      <c r="A37" s="3" t="s">
        <v>33</v>
      </c>
    </row>
    <row r="38" ht="10.5">
      <c r="A38" s="3" t="s">
        <v>34</v>
      </c>
    </row>
    <row r="39" ht="10.5">
      <c r="A39" s="3" t="s">
        <v>35</v>
      </c>
    </row>
    <row r="40" ht="10.5">
      <c r="A40" s="3" t="s">
        <v>36</v>
      </c>
    </row>
    <row r="41" ht="10.5">
      <c r="A41" s="3" t="s">
        <v>54</v>
      </c>
    </row>
    <row r="42" ht="10.5">
      <c r="A42" s="3" t="s">
        <v>55</v>
      </c>
    </row>
    <row r="43" ht="10.5">
      <c r="A43" s="3" t="s">
        <v>81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76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12</v>
      </c>
      <c r="F5" s="33"/>
      <c r="G5" s="33"/>
      <c r="H5" s="33"/>
      <c r="I5" s="33"/>
      <c r="J5" s="33"/>
      <c r="K5" s="33"/>
      <c r="L5" s="33"/>
      <c r="M5" s="29" t="s">
        <v>12</v>
      </c>
      <c r="N5" s="29" t="s">
        <v>38</v>
      </c>
      <c r="O5" s="29" t="s">
        <v>52</v>
      </c>
      <c r="P5" s="29" t="s">
        <v>53</v>
      </c>
    </row>
    <row r="6" spans="1:16" ht="10.5" customHeight="1">
      <c r="A6" s="30" t="s">
        <v>0</v>
      </c>
      <c r="B6" s="30" t="s">
        <v>10</v>
      </c>
      <c r="C6" s="30" t="s">
        <v>11</v>
      </c>
      <c r="D6" s="30" t="s">
        <v>37</v>
      </c>
      <c r="E6" s="30" t="s">
        <v>13</v>
      </c>
      <c r="F6" s="30" t="s">
        <v>14</v>
      </c>
      <c r="G6" s="30" t="s">
        <v>15</v>
      </c>
      <c r="H6" s="30" t="s">
        <v>16</v>
      </c>
      <c r="I6" s="30" t="s">
        <v>18</v>
      </c>
      <c r="J6" s="30" t="s">
        <v>17</v>
      </c>
      <c r="K6" s="30" t="s">
        <v>19</v>
      </c>
      <c r="L6" s="30" t="s">
        <v>20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7435</v>
      </c>
      <c r="D8" s="5">
        <v>2872</v>
      </c>
      <c r="E8" s="5"/>
      <c r="F8" s="5"/>
      <c r="G8" s="5"/>
      <c r="H8" s="5">
        <v>3</v>
      </c>
      <c r="I8" s="5">
        <v>464</v>
      </c>
      <c r="J8" s="5">
        <v>62</v>
      </c>
      <c r="K8" s="5"/>
      <c r="L8" s="5">
        <v>13</v>
      </c>
      <c r="M8" s="5">
        <f aca="true" t="shared" si="0" ref="M8:M13">SUM(E8:L8)</f>
        <v>542</v>
      </c>
      <c r="N8" s="5">
        <v>198</v>
      </c>
      <c r="O8" s="5">
        <f aca="true" t="shared" si="1" ref="O8:O13">+D8+M8+N8</f>
        <v>3612</v>
      </c>
      <c r="P8" s="5">
        <f aca="true" t="shared" si="2" ref="P8:P13">+C8-O8</f>
        <v>3823</v>
      </c>
    </row>
    <row r="9" spans="1:16" ht="10.5">
      <c r="A9" s="4">
        <v>78</v>
      </c>
      <c r="B9" s="3" t="s">
        <v>41</v>
      </c>
      <c r="C9" s="5">
        <v>6718</v>
      </c>
      <c r="D9" s="5">
        <v>4586</v>
      </c>
      <c r="E9" s="5"/>
      <c r="F9" s="5"/>
      <c r="G9" s="5"/>
      <c r="H9" s="5"/>
      <c r="I9" s="5">
        <v>1618</v>
      </c>
      <c r="J9" s="5">
        <v>24</v>
      </c>
      <c r="K9" s="5"/>
      <c r="L9" s="5">
        <v>2</v>
      </c>
      <c r="M9" s="5">
        <f t="shared" si="0"/>
        <v>1644</v>
      </c>
      <c r="N9" s="5"/>
      <c r="O9" s="5">
        <f t="shared" si="1"/>
        <v>6230</v>
      </c>
      <c r="P9" s="5">
        <f t="shared" si="2"/>
        <v>488</v>
      </c>
    </row>
    <row r="10" spans="1:16" ht="10.5">
      <c r="A10" s="4">
        <v>80</v>
      </c>
      <c r="B10" s="3" t="s">
        <v>2</v>
      </c>
      <c r="C10" s="5">
        <v>757</v>
      </c>
      <c r="D10" s="5">
        <v>481</v>
      </c>
      <c r="E10" s="5"/>
      <c r="F10" s="5"/>
      <c r="G10" s="5"/>
      <c r="H10" s="5"/>
      <c r="I10" s="5">
        <v>6</v>
      </c>
      <c r="J10" s="5"/>
      <c r="K10" s="5">
        <v>148</v>
      </c>
      <c r="L10" s="5">
        <v>7</v>
      </c>
      <c r="M10" s="5">
        <f t="shared" si="0"/>
        <v>161</v>
      </c>
      <c r="N10" s="5">
        <v>14</v>
      </c>
      <c r="O10" s="5">
        <f t="shared" si="1"/>
        <v>656</v>
      </c>
      <c r="P10" s="5">
        <f t="shared" si="2"/>
        <v>101</v>
      </c>
    </row>
    <row r="11" spans="1:16" ht="10.5">
      <c r="A11" s="6">
        <v>81</v>
      </c>
      <c r="B11" s="7" t="s">
        <v>82</v>
      </c>
      <c r="C11" s="5">
        <v>3393</v>
      </c>
      <c r="D11" s="5">
        <v>5465</v>
      </c>
      <c r="E11" s="5"/>
      <c r="F11" s="5"/>
      <c r="G11" s="5"/>
      <c r="H11" s="5"/>
      <c r="I11" s="5">
        <v>5</v>
      </c>
      <c r="J11" s="5">
        <v>12</v>
      </c>
      <c r="K11" s="5"/>
      <c r="L11" s="5">
        <v>5</v>
      </c>
      <c r="M11" s="5">
        <f t="shared" si="0"/>
        <v>22</v>
      </c>
      <c r="N11" s="5">
        <v>50</v>
      </c>
      <c r="O11" s="5">
        <f t="shared" si="1"/>
        <v>5537</v>
      </c>
      <c r="P11" s="5">
        <f t="shared" si="2"/>
        <v>-2144</v>
      </c>
    </row>
    <row r="12" spans="1:16" ht="10.5">
      <c r="A12" s="4">
        <v>99</v>
      </c>
      <c r="B12" s="3" t="s">
        <v>4</v>
      </c>
      <c r="C12" s="5">
        <v>4528</v>
      </c>
      <c r="D12" s="5">
        <v>3257</v>
      </c>
      <c r="E12" s="5"/>
      <c r="F12" s="5"/>
      <c r="G12" s="5"/>
      <c r="H12" s="5"/>
      <c r="I12" s="5">
        <v>418</v>
      </c>
      <c r="J12" s="5"/>
      <c r="K12" s="5">
        <v>993</v>
      </c>
      <c r="L12" s="5">
        <v>35</v>
      </c>
      <c r="M12" s="5">
        <f t="shared" si="0"/>
        <v>1446</v>
      </c>
      <c r="N12" s="5">
        <v>44</v>
      </c>
      <c r="O12" s="5">
        <f t="shared" si="1"/>
        <v>4747</v>
      </c>
      <c r="P12" s="5">
        <f t="shared" si="2"/>
        <v>-219</v>
      </c>
    </row>
    <row r="13" spans="1:16" ht="10.5">
      <c r="A13" s="4">
        <v>107</v>
      </c>
      <c r="B13" s="3" t="s">
        <v>5</v>
      </c>
      <c r="C13" s="5">
        <v>7267</v>
      </c>
      <c r="D13" s="5">
        <v>4026</v>
      </c>
      <c r="E13" s="5"/>
      <c r="F13" s="5"/>
      <c r="G13" s="5"/>
      <c r="H13" s="5">
        <v>5</v>
      </c>
      <c r="I13" s="5">
        <v>1842</v>
      </c>
      <c r="J13" s="5">
        <v>84</v>
      </c>
      <c r="K13" s="5"/>
      <c r="L13" s="5">
        <v>31</v>
      </c>
      <c r="M13" s="5">
        <f t="shared" si="0"/>
        <v>1962</v>
      </c>
      <c r="N13" s="5">
        <v>30</v>
      </c>
      <c r="O13" s="5">
        <f t="shared" si="1"/>
        <v>6018</v>
      </c>
      <c r="P13" s="5">
        <f t="shared" si="2"/>
        <v>1249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21</v>
      </c>
      <c r="C15" s="5">
        <f aca="true" t="shared" si="3" ref="C15:P15">SUM(C8:C13)</f>
        <v>30098</v>
      </c>
      <c r="D15" s="5">
        <f t="shared" si="3"/>
        <v>20687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8</v>
      </c>
      <c r="I15" s="5">
        <f t="shared" si="3"/>
        <v>4353</v>
      </c>
      <c r="J15" s="5">
        <f t="shared" si="3"/>
        <v>182</v>
      </c>
      <c r="K15" s="5">
        <f t="shared" si="3"/>
        <v>1141</v>
      </c>
      <c r="L15" s="5">
        <f t="shared" si="3"/>
        <v>93</v>
      </c>
      <c r="M15" s="5">
        <f t="shared" si="3"/>
        <v>5777</v>
      </c>
      <c r="N15" s="5">
        <f t="shared" si="3"/>
        <v>336</v>
      </c>
      <c r="O15" s="5">
        <f t="shared" si="3"/>
        <v>26800</v>
      </c>
      <c r="P15" s="5">
        <f t="shared" si="3"/>
        <v>3298</v>
      </c>
    </row>
    <row r="17" spans="1:16" ht="10.5">
      <c r="A17" s="6">
        <v>62</v>
      </c>
      <c r="B17" s="7" t="s">
        <v>6</v>
      </c>
      <c r="C17" s="5"/>
      <c r="D17" s="5">
        <v>3</v>
      </c>
      <c r="E17" s="5"/>
      <c r="F17" s="5"/>
      <c r="G17" s="5"/>
      <c r="H17" s="5"/>
      <c r="I17" s="5"/>
      <c r="J17" s="5"/>
      <c r="K17" s="5"/>
      <c r="L17" s="5"/>
      <c r="M17" s="5">
        <f aca="true" t="shared" si="4" ref="M17:M22">SUM(E17:L17)</f>
        <v>0</v>
      </c>
      <c r="N17" s="5"/>
      <c r="O17" s="5">
        <f aca="true" t="shared" si="5" ref="O17:O22">+D17+M17+N17</f>
        <v>3</v>
      </c>
      <c r="P17" s="5">
        <f aca="true" t="shared" si="6" ref="P17:P22">+C17-O17</f>
        <v>-3</v>
      </c>
    </row>
    <row r="18" spans="1:16" ht="10.5">
      <c r="A18" s="6">
        <v>63</v>
      </c>
      <c r="B18" s="7" t="s">
        <v>40</v>
      </c>
      <c r="C18" s="5">
        <v>19</v>
      </c>
      <c r="D18" s="5">
        <v>15</v>
      </c>
      <c r="E18" s="5"/>
      <c r="F18" s="5"/>
      <c r="G18" s="5"/>
      <c r="H18" s="5"/>
      <c r="I18" s="5"/>
      <c r="J18" s="5">
        <v>6</v>
      </c>
      <c r="K18" s="5">
        <v>4</v>
      </c>
      <c r="L18" s="5"/>
      <c r="M18" s="5">
        <f t="shared" si="4"/>
        <v>10</v>
      </c>
      <c r="N18" s="5"/>
      <c r="O18" s="5">
        <f t="shared" si="5"/>
        <v>25</v>
      </c>
      <c r="P18" s="5">
        <f t="shared" si="6"/>
        <v>-6</v>
      </c>
    </row>
    <row r="19" spans="1:16" ht="10.5">
      <c r="A19" s="6">
        <v>65</v>
      </c>
      <c r="B19" s="7" t="s">
        <v>7</v>
      </c>
      <c r="C19" s="5">
        <v>23</v>
      </c>
      <c r="D19" s="5">
        <v>23</v>
      </c>
      <c r="E19" s="5"/>
      <c r="F19" s="5"/>
      <c r="G19" s="5"/>
      <c r="H19" s="5"/>
      <c r="I19" s="5"/>
      <c r="J19" s="5">
        <v>7</v>
      </c>
      <c r="K19" s="5">
        <v>6</v>
      </c>
      <c r="L19" s="5"/>
      <c r="M19" s="5">
        <f t="shared" si="4"/>
        <v>13</v>
      </c>
      <c r="N19" s="5"/>
      <c r="O19" s="5">
        <f t="shared" si="5"/>
        <v>36</v>
      </c>
      <c r="P19" s="5">
        <f t="shared" si="6"/>
        <v>-13</v>
      </c>
    </row>
    <row r="20" spans="1:16" ht="10.5">
      <c r="A20" s="6">
        <v>68</v>
      </c>
      <c r="B20" s="7" t="s">
        <v>8</v>
      </c>
      <c r="C20" s="5">
        <v>1</v>
      </c>
      <c r="D20" s="5">
        <v>1</v>
      </c>
      <c r="E20" s="5"/>
      <c r="F20" s="5"/>
      <c r="G20" s="5"/>
      <c r="H20" s="5"/>
      <c r="I20" s="5"/>
      <c r="J20" s="5"/>
      <c r="K20" s="5">
        <v>1</v>
      </c>
      <c r="L20" s="5"/>
      <c r="M20" s="5">
        <f t="shared" si="4"/>
        <v>1</v>
      </c>
      <c r="N20" s="5"/>
      <c r="O20" s="5">
        <f t="shared" si="5"/>
        <v>2</v>
      </c>
      <c r="P20" s="5">
        <f t="shared" si="6"/>
        <v>-1</v>
      </c>
    </row>
    <row r="21" spans="1:16" ht="10.5">
      <c r="A21" s="6">
        <v>76</v>
      </c>
      <c r="B21" s="7" t="s">
        <v>39</v>
      </c>
      <c r="C21" s="5">
        <v>45</v>
      </c>
      <c r="D21" s="5">
        <v>26</v>
      </c>
      <c r="E21" s="5"/>
      <c r="F21" s="5"/>
      <c r="G21" s="5"/>
      <c r="H21" s="5"/>
      <c r="I21" s="5"/>
      <c r="J21" s="5">
        <v>27</v>
      </c>
      <c r="K21" s="5">
        <v>7</v>
      </c>
      <c r="L21" s="5"/>
      <c r="M21" s="5">
        <f t="shared" si="4"/>
        <v>34</v>
      </c>
      <c r="N21" s="5"/>
      <c r="O21" s="5">
        <f t="shared" si="5"/>
        <v>60</v>
      </c>
      <c r="P21" s="5">
        <f t="shared" si="6"/>
        <v>-15</v>
      </c>
    </row>
    <row r="22" spans="1:16" ht="10.5">
      <c r="A22" s="6">
        <v>94</v>
      </c>
      <c r="B22" s="7" t="s">
        <v>9</v>
      </c>
      <c r="C22" s="5">
        <v>1</v>
      </c>
      <c r="D22" s="5"/>
      <c r="E22" s="5"/>
      <c r="F22" s="5"/>
      <c r="G22" s="5"/>
      <c r="H22" s="5"/>
      <c r="I22" s="5"/>
      <c r="J22" s="5"/>
      <c r="K22" s="5"/>
      <c r="L22" s="5">
        <v>3</v>
      </c>
      <c r="M22" s="5">
        <f t="shared" si="4"/>
        <v>3</v>
      </c>
      <c r="N22" s="5"/>
      <c r="O22" s="5">
        <f t="shared" si="5"/>
        <v>3</v>
      </c>
      <c r="P22" s="5">
        <f t="shared" si="6"/>
        <v>-2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22</v>
      </c>
      <c r="C24" s="5">
        <f>SUM(C17:C22)</f>
        <v>89</v>
      </c>
      <c r="D24" s="5">
        <f aca="true" t="shared" si="7" ref="D24:N24">SUM(D17:D22)</f>
        <v>68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0</v>
      </c>
      <c r="J24" s="5">
        <f t="shared" si="7"/>
        <v>40</v>
      </c>
      <c r="K24" s="5">
        <f t="shared" si="7"/>
        <v>18</v>
      </c>
      <c r="L24" s="5">
        <f t="shared" si="7"/>
        <v>3</v>
      </c>
      <c r="M24" s="5">
        <f t="shared" si="7"/>
        <v>61</v>
      </c>
      <c r="N24" s="5">
        <f t="shared" si="7"/>
        <v>0</v>
      </c>
      <c r="O24" s="5">
        <f>SUM(O17:O22)</f>
        <v>129</v>
      </c>
      <c r="P24" s="5">
        <f>SUM(P17:P22)</f>
        <v>-40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23</v>
      </c>
      <c r="C26" s="10">
        <f>+C15+C24</f>
        <v>30187</v>
      </c>
      <c r="D26" s="10">
        <f aca="true" t="shared" si="8" ref="D26:N26">+D15+D24</f>
        <v>20755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8</v>
      </c>
      <c r="I26" s="10">
        <f t="shared" si="8"/>
        <v>4353</v>
      </c>
      <c r="J26" s="10">
        <f t="shared" si="8"/>
        <v>222</v>
      </c>
      <c r="K26" s="10">
        <f t="shared" si="8"/>
        <v>1159</v>
      </c>
      <c r="L26" s="10">
        <f t="shared" si="8"/>
        <v>96</v>
      </c>
      <c r="M26" s="10">
        <f t="shared" si="8"/>
        <v>5838</v>
      </c>
      <c r="N26" s="10">
        <f t="shared" si="8"/>
        <v>336</v>
      </c>
      <c r="O26" s="10">
        <f>+O15+O24</f>
        <v>26929</v>
      </c>
      <c r="P26" s="10">
        <f>+P15+P24</f>
        <v>3258</v>
      </c>
    </row>
    <row r="27" spans="1:16" s="11" customFormat="1" ht="10.5">
      <c r="A27" s="11" t="str">
        <f>+septiembre!A27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24</v>
      </c>
    </row>
    <row r="29" s="11" customFormat="1" ht="10.5">
      <c r="A29" s="11" t="s">
        <v>25</v>
      </c>
    </row>
    <row r="30" spans="1:2" s="11" customFormat="1" ht="10.5">
      <c r="A30" s="3" t="s">
        <v>26</v>
      </c>
      <c r="B30" s="3"/>
    </row>
    <row r="31" ht="10.5">
      <c r="A31" s="3" t="s">
        <v>27</v>
      </c>
    </row>
    <row r="32" ht="10.5">
      <c r="A32" s="3" t="s">
        <v>28</v>
      </c>
    </row>
    <row r="33" ht="10.5">
      <c r="A33" s="3" t="s">
        <v>29</v>
      </c>
    </row>
    <row r="34" ht="10.5">
      <c r="A34" s="3" t="s">
        <v>30</v>
      </c>
    </row>
    <row r="35" ht="10.5">
      <c r="A35" s="3" t="s">
        <v>31</v>
      </c>
    </row>
    <row r="36" ht="10.5">
      <c r="A36" s="3" t="s">
        <v>32</v>
      </c>
    </row>
    <row r="37" ht="10.5">
      <c r="A37" s="3" t="s">
        <v>33</v>
      </c>
    </row>
    <row r="38" ht="10.5">
      <c r="A38" s="3" t="s">
        <v>34</v>
      </c>
    </row>
    <row r="39" ht="10.5">
      <c r="A39" s="3" t="s">
        <v>35</v>
      </c>
    </row>
    <row r="40" ht="10.5">
      <c r="A40" s="3" t="s">
        <v>36</v>
      </c>
    </row>
    <row r="41" ht="10.5">
      <c r="A41" s="3" t="s">
        <v>54</v>
      </c>
    </row>
    <row r="42" ht="10.5">
      <c r="A42" s="3" t="s">
        <v>55</v>
      </c>
    </row>
    <row r="43" ht="10.5">
      <c r="A43" s="3" t="s">
        <v>81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Núñez Gómez</dc:creator>
  <cp:keywords/>
  <dc:description/>
  <cp:lastModifiedBy>Jorge Neira</cp:lastModifiedBy>
  <cp:lastPrinted>2010-10-07T20:09:17Z</cp:lastPrinted>
  <dcterms:created xsi:type="dcterms:W3CDTF">2002-12-03T17:58:47Z</dcterms:created>
  <dcterms:modified xsi:type="dcterms:W3CDTF">2021-01-27T16:43:00Z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